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5ZXJS\Desktop\DELETE\"/>
    </mc:Choice>
  </mc:AlternateContent>
  <bookViews>
    <workbookView xWindow="0" yWindow="0" windowWidth="25200" windowHeight="10575"/>
  </bookViews>
  <sheets>
    <sheet name="Summary" sheetId="1" r:id="rId1"/>
    <sheet name="Second Trading Line" sheetId="2" r:id="rId2"/>
    <sheet name="Ordinary Trading Line" sheetId="3" r:id="rId3"/>
  </sheets>
  <definedNames>
    <definedName name="_xlnm.Print_Area" localSheetId="2">'Ordinary Trading Line'!$A$1:$I$33</definedName>
    <definedName name="_xlnm.Print_Area" localSheetId="1">'Second Trading Line'!$A$1:$G$89</definedName>
    <definedName name="_xlnm.Print_Area" localSheetId="0">Summary!$A$1:$G$15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3" l="1"/>
  <c r="C31" i="3"/>
  <c r="E29" i="3"/>
  <c r="C29" i="3"/>
  <c r="F27" i="3"/>
  <c r="C27" i="3"/>
  <c r="F25" i="3"/>
  <c r="C25" i="3"/>
  <c r="E23" i="3"/>
  <c r="C23" i="3"/>
  <c r="F21" i="3"/>
  <c r="C21" i="3"/>
  <c r="E19" i="3"/>
  <c r="C19" i="3"/>
  <c r="F15" i="3"/>
  <c r="C10" i="3" s="1"/>
  <c r="F15" i="1" s="1"/>
  <c r="C15" i="3"/>
  <c r="B10" i="3"/>
  <c r="C9" i="3"/>
  <c r="F13" i="1" s="1"/>
  <c r="B9" i="3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B10" i="2"/>
  <c r="F10" i="1" s="1"/>
  <c r="C17" i="2"/>
  <c r="C16" i="2"/>
  <c r="C15" i="2"/>
  <c r="E15" i="1"/>
  <c r="G15" i="1" s="1"/>
  <c r="E13" i="1"/>
  <c r="G13" i="1" s="1"/>
  <c r="B8" i="2" l="1"/>
  <c r="E10" i="1" l="1"/>
  <c r="B9" i="2"/>
  <c r="G10" i="1" s="1"/>
</calcChain>
</file>

<file path=xl/sharedStrings.xml><?xml version="1.0" encoding="utf-8"?>
<sst xmlns="http://schemas.openxmlformats.org/spreadsheetml/2006/main" count="51" uniqueCount="43">
  <si>
    <t>Aggregate amount of shares purchased / sold
from the commencement of the share buy-back programme (12.11.2015)</t>
  </si>
  <si>
    <t>Summary</t>
  </si>
  <si>
    <t>As of 2 March 2016</t>
  </si>
  <si>
    <t>Securities No</t>
  </si>
  <si>
    <t xml:space="preserve">ISIN </t>
  </si>
  <si>
    <t>Ticker</t>
  </si>
  <si>
    <t>Number of
shares</t>
  </si>
  <si>
    <t>Amount in CHF</t>
  </si>
  <si>
    <r>
      <t xml:space="preserve">Number of
shares
</t>
    </r>
    <r>
      <rPr>
        <sz val="10"/>
        <color theme="1"/>
        <rFont val="Calibri"/>
        <family val="2"/>
        <scheme val="minor"/>
      </rPr>
      <t>(in % of number of
issued shares)</t>
    </r>
  </si>
  <si>
    <t>Second trading line buy-back programme</t>
  </si>
  <si>
    <t>28 649180 5</t>
  </si>
  <si>
    <t>CH 028 649180 5</t>
  </si>
  <si>
    <t>SRENE</t>
  </si>
  <si>
    <t>Other (Treasury Shares)</t>
  </si>
  <si>
    <t>Ordinary trading line purchased</t>
  </si>
  <si>
    <t>12 688156 1</t>
  </si>
  <si>
    <t>CH 012 688156 1</t>
  </si>
  <si>
    <t>SREN</t>
  </si>
  <si>
    <t>Ordinary trading line sold</t>
  </si>
  <si>
    <t>Purchases of own shares as part of Swiss Re's buy-back programme 
on the secondary trading line of SIX Swiss Exchange (Securities number 28 649180 5)</t>
  </si>
  <si>
    <t>Total number of shares purchased</t>
  </si>
  <si>
    <t>(in % of number of issued shares)</t>
  </si>
  <si>
    <t>Total buy-back amount (CHF)</t>
  </si>
  <si>
    <t>Date</t>
  </si>
  <si>
    <r>
      <t xml:space="preserve">Number of
shares
</t>
    </r>
    <r>
      <rPr>
        <sz val="10"/>
        <rFont val="Calibri"/>
        <family val="2"/>
        <scheme val="minor"/>
      </rPr>
      <t>(in % of number of
issued shares)</t>
    </r>
  </si>
  <si>
    <r>
      <t xml:space="preserve">VWAP
</t>
    </r>
    <r>
      <rPr>
        <b/>
        <sz val="9"/>
        <rFont val="Calibri"/>
        <family val="2"/>
        <scheme val="minor"/>
      </rPr>
      <t xml:space="preserve">(Volume Weighted
Average Price)
</t>
    </r>
    <r>
      <rPr>
        <sz val="9"/>
        <rFont val="Calibri"/>
        <family val="2"/>
        <scheme val="minor"/>
      </rPr>
      <t>(CHF)</t>
    </r>
  </si>
  <si>
    <r>
      <t xml:space="preserve">Buy-back
amount
</t>
    </r>
    <r>
      <rPr>
        <sz val="10"/>
        <rFont val="Calibri"/>
        <family val="2"/>
        <scheme val="minor"/>
      </rPr>
      <t>(CHF)</t>
    </r>
  </si>
  <si>
    <r>
      <t xml:space="preserve">Highest
price
</t>
    </r>
    <r>
      <rPr>
        <sz val="10"/>
        <rFont val="Calibri"/>
        <family val="2"/>
        <scheme val="minor"/>
      </rPr>
      <t>(CHF)</t>
    </r>
  </si>
  <si>
    <r>
      <t xml:space="preserve">Lowest
price
</t>
    </r>
    <r>
      <rPr>
        <sz val="10"/>
        <rFont val="Calibri"/>
        <family val="2"/>
        <scheme val="minor"/>
      </rPr>
      <t>(CHF)</t>
    </r>
  </si>
  <si>
    <t>Transactions in own shares 
on the ordinary trading line of SIX Swiss Exchange (Securities number 12 688156 1)</t>
  </si>
  <si>
    <t>Number of shares</t>
  </si>
  <si>
    <t>Gross Amount (CHF)</t>
  </si>
  <si>
    <t xml:space="preserve">Total purchased </t>
  </si>
  <si>
    <t>Total sold</t>
  </si>
  <si>
    <t>Number of 
shares</t>
  </si>
  <si>
    <r>
      <t xml:space="preserve">VWAP
</t>
    </r>
    <r>
      <rPr>
        <b/>
        <sz val="9"/>
        <color theme="1"/>
        <rFont val="Calibri"/>
        <family val="2"/>
        <scheme val="minor"/>
      </rPr>
      <t xml:space="preserve">(Volume Weighted
Average Price)
</t>
    </r>
    <r>
      <rPr>
        <sz val="9"/>
        <color theme="1"/>
        <rFont val="Calibri"/>
        <family val="2"/>
        <scheme val="minor"/>
      </rPr>
      <t>(CHF)</t>
    </r>
  </si>
  <si>
    <r>
      <t xml:space="preserve">Purchase amount
</t>
    </r>
    <r>
      <rPr>
        <sz val="10"/>
        <color theme="1"/>
        <rFont val="Calibri"/>
        <family val="2"/>
        <scheme val="minor"/>
      </rPr>
      <t>(CHF)</t>
    </r>
  </si>
  <si>
    <r>
      <t xml:space="preserve">Sale
amount
</t>
    </r>
    <r>
      <rPr>
        <sz val="10"/>
        <color theme="1"/>
        <rFont val="Calibri"/>
        <family val="2"/>
        <scheme val="minor"/>
      </rPr>
      <t>(CHF)</t>
    </r>
  </si>
  <si>
    <r>
      <t xml:space="preserve">Highest
price
</t>
    </r>
    <r>
      <rPr>
        <sz val="10"/>
        <color theme="1"/>
        <rFont val="Calibri"/>
        <family val="2"/>
        <scheme val="minor"/>
      </rPr>
      <t>(CHF)</t>
    </r>
  </si>
  <si>
    <r>
      <t xml:space="preserve">Lowest
price
</t>
    </r>
    <r>
      <rPr>
        <sz val="10"/>
        <color theme="1"/>
        <rFont val="Calibri"/>
        <family val="2"/>
        <scheme val="minor"/>
      </rPr>
      <t>(CHF)</t>
    </r>
  </si>
  <si>
    <t>Comments</t>
  </si>
  <si>
    <t>On 30 November 2015, Swiss Re sold 2'339 European Call options on SREN VX shares, expiring 30 November 2015, used to hedge employee compensation plans.</t>
  </si>
  <si>
    <t>On 25 February 2016, 196 shares were re-classified as own shares as a result of subscription rights not used by shareholders following the capital increases of 2001 and 2006.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</si>
</sst>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[$-409]d\-mmm\-yy;@"/>
    <numFmt numFmtId="165" formatCode="0.0000"/>
    <numFmt numFmtId="166" formatCode="_ * #,##0_ ;_ * \-#,##0_ ;_ * &quot;-&quot;??_ ;_ @_ "/>
  </numFmts>
  <fonts count="20" x14ac:knownFonts="1">
    <font>
      <sz val="11"/>
      <color theme="1"/>
      <name val="SwissReSans"/>
      <family val="2"/>
    </font>
    <font>
      <sz val="11"/>
      <color theme="1"/>
      <name val="Calibri"/>
      <family val="2"/>
      <scheme val="minor"/>
    </font>
    <font>
      <sz val="14"/>
      <color theme="4" tint="-0.249977111117893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6"/>
      <color theme="4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indexed="64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n">
        <color indexed="64"/>
      </bottom>
      <diagonal/>
    </border>
    <border>
      <left/>
      <right/>
      <top style="thick">
        <color theme="0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1" fillId="0" borderId="0" xfId="1"/>
    <xf numFmtId="0" fontId="4" fillId="0" borderId="1" xfId="1" applyFont="1" applyFill="1" applyBorder="1" applyAlignment="1">
      <alignment horizontal="left" vertical="top" wrapText="1"/>
    </xf>
    <xf numFmtId="0" fontId="4" fillId="0" borderId="2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left" vertical="top" wrapText="1"/>
    </xf>
    <xf numFmtId="164" fontId="4" fillId="0" borderId="2" xfId="1" applyNumberFormat="1" applyFont="1" applyFill="1" applyBorder="1" applyAlignment="1">
      <alignment horizontal="center" vertical="top" wrapText="1"/>
    </xf>
    <xf numFmtId="0" fontId="4" fillId="0" borderId="1" xfId="1" applyFont="1" applyFill="1" applyBorder="1" applyAlignment="1">
      <alignment vertical="top" wrapText="1"/>
    </xf>
    <xf numFmtId="0" fontId="4" fillId="0" borderId="2" xfId="1" applyFont="1" applyFill="1" applyBorder="1" applyAlignment="1">
      <alignment vertical="top" wrapText="1"/>
    </xf>
    <xf numFmtId="0" fontId="5" fillId="0" borderId="3" xfId="1" applyFont="1" applyFill="1" applyBorder="1" applyAlignment="1">
      <alignment horizontal="center" vertical="top" wrapText="1"/>
    </xf>
    <xf numFmtId="0" fontId="7" fillId="0" borderId="0" xfId="1" applyFont="1" applyAlignment="1">
      <alignment vertical="top"/>
    </xf>
    <xf numFmtId="0" fontId="7" fillId="0" borderId="0" xfId="1" applyFont="1" applyAlignment="1">
      <alignment horizontal="center"/>
    </xf>
    <xf numFmtId="3" fontId="7" fillId="0" borderId="0" xfId="1" applyNumberFormat="1" applyFont="1" applyAlignment="1">
      <alignment horizontal="center"/>
    </xf>
    <xf numFmtId="10" fontId="7" fillId="0" borderId="0" xfId="2" applyNumberFormat="1" applyFont="1" applyFill="1" applyAlignment="1">
      <alignment horizontal="center"/>
    </xf>
    <xf numFmtId="0" fontId="8" fillId="0" borderId="0" xfId="1" applyFont="1" applyFill="1" applyBorder="1" applyAlignment="1">
      <alignment horizontal="left" vertical="top" wrapText="1"/>
    </xf>
    <xf numFmtId="0" fontId="8" fillId="0" borderId="0" xfId="1" applyFont="1" applyFill="1" applyBorder="1" applyAlignment="1">
      <alignment horizontal="center" vertical="top" wrapText="1"/>
    </xf>
    <xf numFmtId="0" fontId="9" fillId="0" borderId="0" xfId="1" applyFont="1" applyFill="1" applyBorder="1" applyAlignment="1">
      <alignment horizontal="left" vertical="top" wrapText="1"/>
    </xf>
    <xf numFmtId="0" fontId="4" fillId="0" borderId="0" xfId="1" applyFont="1"/>
    <xf numFmtId="0" fontId="4" fillId="0" borderId="0" xfId="1" applyFont="1" applyAlignment="1">
      <alignment horizontal="center"/>
    </xf>
    <xf numFmtId="3" fontId="1" fillId="0" borderId="0" xfId="1" applyNumberFormat="1"/>
    <xf numFmtId="0" fontId="12" fillId="0" borderId="3" xfId="1" applyFont="1" applyFill="1" applyBorder="1" applyAlignment="1">
      <alignment horizontal="center" vertical="top" wrapText="1"/>
    </xf>
    <xf numFmtId="0" fontId="13" fillId="0" borderId="2" xfId="1" applyFont="1" applyFill="1" applyBorder="1" applyAlignment="1">
      <alignment horizontal="left" vertical="top" wrapText="1"/>
    </xf>
    <xf numFmtId="0" fontId="13" fillId="0" borderId="0" xfId="1" applyFont="1" applyFill="1" applyBorder="1" applyAlignment="1">
      <alignment horizontal="left" vertical="top" wrapText="1"/>
    </xf>
    <xf numFmtId="0" fontId="11" fillId="0" borderId="0" xfId="1" applyFont="1"/>
    <xf numFmtId="0" fontId="13" fillId="0" borderId="1" xfId="1" applyFont="1" applyFill="1" applyBorder="1" applyAlignment="1">
      <alignment horizontal="left" vertical="top" wrapText="1"/>
    </xf>
    <xf numFmtId="43" fontId="11" fillId="0" borderId="0" xfId="3" applyFont="1"/>
    <xf numFmtId="10" fontId="11" fillId="0" borderId="0" xfId="2" applyNumberFormat="1" applyFont="1"/>
    <xf numFmtId="0" fontId="13" fillId="0" borderId="4" xfId="1" applyFont="1" applyFill="1" applyBorder="1" applyAlignment="1">
      <alignment horizontal="left" vertical="top" wrapText="1"/>
    </xf>
    <xf numFmtId="3" fontId="11" fillId="0" borderId="5" xfId="1" applyNumberFormat="1" applyFont="1" applyBorder="1" applyAlignment="1">
      <alignment horizontal="center"/>
    </xf>
    <xf numFmtId="0" fontId="11" fillId="0" borderId="5" xfId="1" applyFont="1" applyBorder="1"/>
    <xf numFmtId="0" fontId="12" fillId="0" borderId="6" xfId="1" applyFont="1" applyFill="1" applyBorder="1" applyAlignment="1">
      <alignment horizontal="center" vertical="top" wrapText="1"/>
    </xf>
    <xf numFmtId="15" fontId="11" fillId="0" borderId="0" xfId="1" applyNumberFormat="1" applyFont="1" applyAlignment="1">
      <alignment horizontal="center"/>
    </xf>
    <xf numFmtId="3" fontId="11" fillId="0" borderId="0" xfId="1" applyNumberFormat="1" applyFont="1" applyAlignment="1">
      <alignment horizontal="center"/>
    </xf>
    <xf numFmtId="2" fontId="11" fillId="0" borderId="0" xfId="1" applyNumberFormat="1" applyFont="1" applyAlignment="1">
      <alignment horizontal="center"/>
    </xf>
    <xf numFmtId="165" fontId="11" fillId="0" borderId="0" xfId="1" applyNumberFormat="1" applyFont="1" applyAlignment="1">
      <alignment horizontal="center"/>
    </xf>
    <xf numFmtId="4" fontId="11" fillId="0" borderId="0" xfId="1" applyNumberFormat="1" applyFont="1" applyAlignment="1">
      <alignment horizontal="center"/>
    </xf>
    <xf numFmtId="15" fontId="11" fillId="0" borderId="0" xfId="1" applyNumberFormat="1" applyFont="1" applyAlignment="1">
      <alignment horizontal="left"/>
    </xf>
    <xf numFmtId="10" fontId="11" fillId="0" borderId="0" xfId="2" applyNumberFormat="1" applyFont="1" applyAlignment="1">
      <alignment horizontal="right"/>
    </xf>
    <xf numFmtId="165" fontId="11" fillId="0" borderId="0" xfId="1" applyNumberFormat="1" applyFont="1" applyAlignment="1">
      <alignment horizontal="right"/>
    </xf>
    <xf numFmtId="4" fontId="11" fillId="0" borderId="0" xfId="1" applyNumberFormat="1" applyFont="1" applyAlignment="1">
      <alignment horizontal="right"/>
    </xf>
    <xf numFmtId="166" fontId="0" fillId="0" borderId="0" xfId="3" applyNumberFormat="1" applyFont="1"/>
    <xf numFmtId="0" fontId="4" fillId="0" borderId="0" xfId="1" applyFont="1" applyFill="1" applyBorder="1" applyAlignment="1">
      <alignment horizontal="left" vertical="top" wrapText="1"/>
    </xf>
    <xf numFmtId="0" fontId="5" fillId="0" borderId="1" xfId="1" applyFont="1" applyFill="1" applyBorder="1" applyAlignment="1">
      <alignment horizontal="center" vertical="top" wrapText="1"/>
    </xf>
    <xf numFmtId="0" fontId="7" fillId="0" borderId="1" xfId="1" applyFont="1" applyFill="1" applyBorder="1" applyAlignment="1">
      <alignment horizontal="left" vertical="top" wrapText="1"/>
    </xf>
    <xf numFmtId="0" fontId="1" fillId="0" borderId="0" xfId="1" applyFont="1"/>
    <xf numFmtId="0" fontId="7" fillId="0" borderId="7" xfId="1" applyFont="1" applyFill="1" applyBorder="1" applyAlignment="1">
      <alignment vertical="top" wrapText="1"/>
    </xf>
    <xf numFmtId="3" fontId="7" fillId="0" borderId="8" xfId="1" applyNumberFormat="1" applyFont="1" applyFill="1" applyBorder="1" applyAlignment="1">
      <alignment wrapText="1"/>
    </xf>
    <xf numFmtId="4" fontId="7" fillId="0" borderId="8" xfId="1" applyNumberFormat="1" applyFont="1" applyFill="1" applyBorder="1" applyAlignment="1">
      <alignment wrapText="1"/>
    </xf>
    <xf numFmtId="0" fontId="4" fillId="0" borderId="9" xfId="1" applyFont="1" applyFill="1" applyBorder="1" applyAlignment="1">
      <alignment horizontal="left" wrapText="1"/>
    </xf>
    <xf numFmtId="0" fontId="4" fillId="0" borderId="10" xfId="1" applyFont="1" applyFill="1" applyBorder="1" applyAlignment="1">
      <alignment horizontal="left" wrapText="1"/>
    </xf>
    <xf numFmtId="0" fontId="4" fillId="0" borderId="5" xfId="1" applyFont="1" applyFill="1" applyBorder="1" applyAlignment="1">
      <alignment horizontal="left" wrapText="1"/>
    </xf>
    <xf numFmtId="3" fontId="7" fillId="0" borderId="5" xfId="1" applyNumberFormat="1" applyFont="1" applyBorder="1" applyAlignment="1">
      <alignment horizontal="center"/>
    </xf>
    <xf numFmtId="0" fontId="1" fillId="0" borderId="5" xfId="1" applyBorder="1"/>
    <xf numFmtId="0" fontId="1" fillId="0" borderId="2" xfId="1" applyBorder="1"/>
    <xf numFmtId="0" fontId="5" fillId="0" borderId="6" xfId="1" applyFont="1" applyFill="1" applyBorder="1" applyAlignment="1">
      <alignment horizontal="center" vertical="top" wrapText="1"/>
    </xf>
    <xf numFmtId="15" fontId="7" fillId="0" borderId="0" xfId="1" applyNumberFormat="1" applyFont="1" applyAlignment="1">
      <alignment horizontal="center"/>
    </xf>
    <xf numFmtId="3" fontId="7" fillId="0" borderId="0" xfId="1" applyNumberFormat="1" applyFont="1" applyBorder="1" applyAlignment="1">
      <alignment horizontal="center"/>
    </xf>
    <xf numFmtId="165" fontId="7" fillId="0" borderId="0" xfId="1" applyNumberFormat="1" applyFont="1" applyAlignment="1">
      <alignment horizontal="center"/>
    </xf>
    <xf numFmtId="4" fontId="7" fillId="0" borderId="0" xfId="1" applyNumberFormat="1" applyFont="1" applyBorder="1" applyAlignment="1">
      <alignment horizontal="center"/>
    </xf>
    <xf numFmtId="2" fontId="7" fillId="0" borderId="0" xfId="1" applyNumberFormat="1" applyFont="1" applyAlignment="1">
      <alignment horizontal="center"/>
    </xf>
    <xf numFmtId="3" fontId="11" fillId="0" borderId="0" xfId="1" applyNumberFormat="1" applyFont="1" applyBorder="1" applyAlignment="1">
      <alignment horizontal="center"/>
    </xf>
    <xf numFmtId="4" fontId="11" fillId="0" borderId="0" xfId="1" applyNumberFormat="1" applyFont="1" applyBorder="1" applyAlignment="1">
      <alignment horizontal="center"/>
    </xf>
    <xf numFmtId="15" fontId="11" fillId="0" borderId="0" xfId="1" applyNumberFormat="1" applyFont="1" applyAlignment="1">
      <alignment horizontal="left" vertical="center"/>
    </xf>
    <xf numFmtId="2" fontId="11" fillId="0" borderId="0" xfId="1" applyNumberFormat="1" applyFont="1" applyFill="1" applyAlignment="1">
      <alignment horizontal="center"/>
    </xf>
    <xf numFmtId="0" fontId="1" fillId="0" borderId="0" xfId="1" applyAlignment="1">
      <alignment vertical="center" wrapText="1"/>
    </xf>
    <xf numFmtId="3" fontId="11" fillId="0" borderId="0" xfId="1" applyNumberFormat="1" applyFont="1" applyFill="1" applyBorder="1" applyAlignment="1">
      <alignment horizontal="center"/>
    </xf>
    <xf numFmtId="165" fontId="11" fillId="0" borderId="0" xfId="1" applyNumberFormat="1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center" vertical="center"/>
    </xf>
    <xf numFmtId="10" fontId="11" fillId="0" borderId="0" xfId="2" applyNumberFormat="1" applyFont="1" applyAlignment="1">
      <alignment horizontal="right" vertical="center"/>
    </xf>
    <xf numFmtId="165" fontId="11" fillId="0" borderId="0" xfId="1" applyNumberFormat="1" applyFont="1" applyAlignment="1">
      <alignment horizontal="center" vertical="center"/>
    </xf>
    <xf numFmtId="4" fontId="11" fillId="0" borderId="0" xfId="1" applyNumberFormat="1" applyFont="1" applyBorder="1" applyAlignment="1">
      <alignment horizontal="center" vertical="center"/>
    </xf>
    <xf numFmtId="165" fontId="11" fillId="0" borderId="0" xfId="1" applyNumberFormat="1" applyFont="1" applyFill="1" applyAlignment="1">
      <alignment horizontal="center" vertical="center"/>
    </xf>
    <xf numFmtId="4" fontId="11" fillId="0" borderId="0" xfId="1" applyNumberFormat="1" applyFont="1" applyFill="1" applyBorder="1" applyAlignment="1">
      <alignment horizontal="center"/>
    </xf>
    <xf numFmtId="0" fontId="2" fillId="0" borderId="0" xfId="1" applyFont="1" applyAlignment="1">
      <alignment horizontal="center" vertical="top" wrapText="1"/>
    </xf>
    <xf numFmtId="0" fontId="3" fillId="0" borderId="0" xfId="1" applyFont="1" applyAlignment="1">
      <alignment horizontal="center" vertical="top" wrapText="1"/>
    </xf>
    <xf numFmtId="0" fontId="10" fillId="0" borderId="0" xfId="1" applyFont="1" applyAlignment="1">
      <alignment horizontal="center" vertical="top" wrapText="1"/>
    </xf>
    <xf numFmtId="0" fontId="11" fillId="0" borderId="0" xfId="1" applyFont="1" applyAlignment="1">
      <alignment horizontal="center"/>
    </xf>
    <xf numFmtId="0" fontId="17" fillId="0" borderId="0" xfId="1" applyFont="1" applyAlignment="1">
      <alignment horizontal="center" vertical="top" wrapText="1"/>
    </xf>
  </cellXfs>
  <cellStyles count="4">
    <cellStyle name="Comma 2" xfId="3"/>
    <cellStyle name="Normal" xfId="0" builtinId="0"/>
    <cellStyle name="Normal 4" xfId="1"/>
    <cellStyle name="Percent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0</xdr:col>
      <xdr:colOff>1638096</xdr:colOff>
      <xdr:row>2</xdr:row>
      <xdr:rowOff>57096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9525"/>
          <a:ext cx="1628571" cy="428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1628571</xdr:colOff>
      <xdr:row>2</xdr:row>
      <xdr:rowOff>47571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28571" cy="4285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1628571</xdr:colOff>
      <xdr:row>2</xdr:row>
      <xdr:rowOff>47571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28571" cy="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19"/>
  <sheetViews>
    <sheetView showGridLines="0" tabSelected="1" zoomScaleNormal="100" workbookViewId="0"/>
  </sheetViews>
  <sheetFormatPr defaultColWidth="8.88671875" defaultRowHeight="15" x14ac:dyDescent="0.25"/>
  <cols>
    <col min="1" max="1" width="31.44140625" style="1" customWidth="1"/>
    <col min="2" max="7" width="13.33203125" style="1" customWidth="1"/>
    <col min="8" max="16384" width="8.88671875" style="1"/>
  </cols>
  <sheetData>
    <row r="3" spans="1:7" ht="18.75" x14ac:dyDescent="0.25">
      <c r="A3" s="72"/>
      <c r="B3" s="72"/>
      <c r="C3" s="72"/>
      <c r="D3" s="72"/>
      <c r="E3" s="72"/>
      <c r="F3" s="72"/>
    </row>
    <row r="4" spans="1:7" ht="42" customHeight="1" x14ac:dyDescent="0.25">
      <c r="A4" s="73" t="s">
        <v>0</v>
      </c>
      <c r="B4" s="73"/>
      <c r="C4" s="73"/>
      <c r="D4" s="73"/>
      <c r="E4" s="73"/>
      <c r="F4" s="73"/>
      <c r="G4" s="73"/>
    </row>
    <row r="5" spans="1:7" ht="16.5" thickBot="1" x14ac:dyDescent="0.3">
      <c r="A5" s="2"/>
      <c r="B5" s="3"/>
    </row>
    <row r="6" spans="1:7" ht="17.25" thickTop="1" thickBot="1" x14ac:dyDescent="0.3">
      <c r="A6" s="2"/>
      <c r="B6" s="3"/>
    </row>
    <row r="7" spans="1:7" ht="20.25" thickTop="1" thickBot="1" x14ac:dyDescent="0.3">
      <c r="A7" s="4" t="s">
        <v>1</v>
      </c>
      <c r="B7" s="5"/>
    </row>
    <row r="8" spans="1:7" ht="17.25" thickTop="1" thickBot="1" x14ac:dyDescent="0.3">
      <c r="A8" s="6" t="s">
        <v>2</v>
      </c>
      <c r="B8" s="7"/>
    </row>
    <row r="9" spans="1:7" ht="64.5" thickTop="1" thickBot="1" x14ac:dyDescent="0.3">
      <c r="A9" s="4"/>
      <c r="B9" s="8" t="s">
        <v>3</v>
      </c>
      <c r="C9" s="8" t="s">
        <v>4</v>
      </c>
      <c r="D9" s="8" t="s">
        <v>5</v>
      </c>
      <c r="E9" s="8" t="s">
        <v>6</v>
      </c>
      <c r="F9" s="8" t="s">
        <v>7</v>
      </c>
      <c r="G9" s="8" t="s">
        <v>8</v>
      </c>
    </row>
    <row r="10" spans="1:7" ht="15.75" thickTop="1" x14ac:dyDescent="0.25">
      <c r="A10" s="9" t="s">
        <v>9</v>
      </c>
      <c r="B10" s="10" t="s">
        <v>10</v>
      </c>
      <c r="C10" s="10" t="s">
        <v>11</v>
      </c>
      <c r="D10" s="10" t="s">
        <v>12</v>
      </c>
      <c r="E10" s="11">
        <f>'Second Trading Line'!B8</f>
        <v>10634370</v>
      </c>
      <c r="F10" s="11">
        <f>'Second Trading Line'!B10</f>
        <v>999999867.19999993</v>
      </c>
      <c r="G10" s="12">
        <f>'Second Trading Line'!B9</f>
        <v>2.8686730974555208E-2</v>
      </c>
    </row>
    <row r="11" spans="1:7" ht="15.75" x14ac:dyDescent="0.25">
      <c r="A11" s="13"/>
      <c r="B11" s="14"/>
      <c r="C11" s="14"/>
      <c r="D11" s="14"/>
      <c r="E11" s="14"/>
      <c r="F11" s="14"/>
      <c r="G11" s="14"/>
    </row>
    <row r="12" spans="1:7" ht="33" customHeight="1" x14ac:dyDescent="0.25">
      <c r="A12" s="15" t="s">
        <v>13</v>
      </c>
      <c r="B12" s="14"/>
      <c r="C12" s="14"/>
      <c r="D12" s="14"/>
      <c r="E12" s="14"/>
      <c r="F12" s="14"/>
      <c r="G12" s="14"/>
    </row>
    <row r="13" spans="1:7" x14ac:dyDescent="0.25">
      <c r="A13" s="9" t="s">
        <v>14</v>
      </c>
      <c r="B13" s="10" t="s">
        <v>15</v>
      </c>
      <c r="C13" s="10" t="s">
        <v>16</v>
      </c>
      <c r="D13" s="10" t="s">
        <v>17</v>
      </c>
      <c r="E13" s="11">
        <f>'Ordinary Trading Line'!B9</f>
        <v>27616.799599999998</v>
      </c>
      <c r="F13" s="11">
        <f>'Ordinary Trading Line'!C9</f>
        <v>2618408.5047286199</v>
      </c>
      <c r="G13" s="12">
        <f>E13/370706931</f>
        <v>7.4497661874037093E-5</v>
      </c>
    </row>
    <row r="14" spans="1:7" x14ac:dyDescent="0.25">
      <c r="A14" s="9"/>
      <c r="B14" s="10"/>
      <c r="C14" s="10"/>
      <c r="D14" s="10"/>
      <c r="E14" s="10"/>
      <c r="F14" s="11"/>
      <c r="G14" s="12"/>
    </row>
    <row r="15" spans="1:7" x14ac:dyDescent="0.25">
      <c r="A15" s="9" t="s">
        <v>18</v>
      </c>
      <c r="B15" s="10" t="s">
        <v>15</v>
      </c>
      <c r="C15" s="10" t="s">
        <v>16</v>
      </c>
      <c r="D15" s="10" t="s">
        <v>17</v>
      </c>
      <c r="E15" s="11">
        <f>'Ordinary Trading Line'!B10</f>
        <v>58077.252410000001</v>
      </c>
      <c r="F15" s="11">
        <f>'Ordinary Trading Line'!C10</f>
        <v>5463161.5459084986</v>
      </c>
      <c r="G15" s="12">
        <f>E15/370706931</f>
        <v>1.5666621676949438E-4</v>
      </c>
    </row>
    <row r="16" spans="1:7" ht="15.75" x14ac:dyDescent="0.25">
      <c r="A16" s="16"/>
      <c r="B16" s="17"/>
      <c r="C16" s="17"/>
      <c r="D16" s="17"/>
      <c r="E16" s="10"/>
      <c r="F16" s="11"/>
      <c r="G16" s="12"/>
    </row>
    <row r="17" spans="6:7" x14ac:dyDescent="0.25">
      <c r="G17" s="12"/>
    </row>
    <row r="18" spans="6:7" x14ac:dyDescent="0.25">
      <c r="G18" s="12"/>
    </row>
    <row r="19" spans="6:7" x14ac:dyDescent="0.25">
      <c r="F19" s="18"/>
      <c r="G19" s="12"/>
    </row>
  </sheetData>
  <mergeCells count="2">
    <mergeCell ref="A3:F3"/>
    <mergeCell ref="A4:G4"/>
  </mergeCells>
  <pageMargins left="0.70866141732283472" right="0.70866141732283472" top="0.74803149606299213" bottom="0.74803149606299213" header="0.31496062992125984" footer="0.31496062992125984"/>
  <pageSetup paperSize="9" scale="9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G260"/>
  <sheetViews>
    <sheetView showGridLines="0" zoomScaleNormal="100" workbookViewId="0"/>
  </sheetViews>
  <sheetFormatPr defaultColWidth="8.88671875" defaultRowHeight="15" x14ac:dyDescent="0.25"/>
  <cols>
    <col min="1" max="1" width="23.5546875" style="1" customWidth="1"/>
    <col min="2" max="7" width="11.5546875" style="1" customWidth="1"/>
    <col min="8" max="16384" width="8.88671875" style="1"/>
  </cols>
  <sheetData>
    <row r="4" spans="1:7" ht="45.75" customHeight="1" x14ac:dyDescent="0.25">
      <c r="A4" s="74" t="s">
        <v>19</v>
      </c>
      <c r="B4" s="74"/>
      <c r="C4" s="74"/>
      <c r="D4" s="74"/>
      <c r="E4" s="74"/>
      <c r="F4" s="74"/>
      <c r="G4" s="74"/>
    </row>
    <row r="5" spans="1:7" ht="15.75" thickBot="1" x14ac:dyDescent="0.3">
      <c r="A5" s="75"/>
      <c r="B5" s="75"/>
      <c r="C5" s="75"/>
      <c r="D5" s="75"/>
      <c r="E5" s="75"/>
      <c r="F5" s="75"/>
      <c r="G5" s="75"/>
    </row>
    <row r="6" spans="1:7" ht="20.25" customHeight="1" thickTop="1" thickBot="1" x14ac:dyDescent="0.3">
      <c r="A6" s="19" t="s">
        <v>1</v>
      </c>
      <c r="B6" s="20"/>
      <c r="C6" s="21"/>
      <c r="D6" s="22"/>
      <c r="E6" s="22"/>
      <c r="F6" s="22"/>
      <c r="G6" s="22"/>
    </row>
    <row r="7" spans="1:7" ht="17.25" customHeight="1" thickTop="1" thickBot="1" x14ac:dyDescent="0.3">
      <c r="A7" s="23"/>
      <c r="B7" s="20"/>
      <c r="C7" s="21"/>
      <c r="D7" s="22"/>
      <c r="E7" s="22"/>
      <c r="F7" s="22"/>
      <c r="G7" s="22"/>
    </row>
    <row r="8" spans="1:7" ht="17.25" customHeight="1" thickTop="1" x14ac:dyDescent="0.25">
      <c r="A8" s="22" t="s">
        <v>20</v>
      </c>
      <c r="B8" s="24">
        <f>SUM(B15:B500)</f>
        <v>10634370</v>
      </c>
      <c r="C8" s="22"/>
      <c r="D8" s="22"/>
      <c r="E8" s="22"/>
      <c r="F8" s="22"/>
      <c r="G8" s="22"/>
    </row>
    <row r="9" spans="1:7" ht="17.25" customHeight="1" x14ac:dyDescent="0.25">
      <c r="A9" s="22" t="s">
        <v>21</v>
      </c>
      <c r="B9" s="25">
        <f>B8/370706931</f>
        <v>2.8686730974555208E-2</v>
      </c>
      <c r="C9" s="22"/>
      <c r="D9" s="22"/>
      <c r="E9" s="22"/>
      <c r="F9" s="22"/>
      <c r="G9" s="22"/>
    </row>
    <row r="10" spans="1:7" ht="17.25" customHeight="1" x14ac:dyDescent="0.25">
      <c r="A10" s="22" t="s">
        <v>22</v>
      </c>
      <c r="B10" s="24">
        <f>SUM(E15:E500)</f>
        <v>999999867.19999993</v>
      </c>
      <c r="C10" s="22"/>
      <c r="D10" s="22"/>
      <c r="E10" s="22"/>
      <c r="F10" s="22"/>
      <c r="G10" s="22"/>
    </row>
    <row r="11" spans="1:7" ht="15.75" x14ac:dyDescent="0.25">
      <c r="A11" s="26"/>
      <c r="B11" s="27"/>
      <c r="C11" s="27"/>
      <c r="D11" s="28"/>
      <c r="E11" s="28"/>
      <c r="F11" s="28"/>
      <c r="G11" s="28"/>
    </row>
    <row r="12" spans="1:7" ht="16.5" thickBot="1" x14ac:dyDescent="0.3">
      <c r="A12" s="23"/>
      <c r="B12" s="20"/>
      <c r="C12" s="22"/>
      <c r="D12" s="22"/>
      <c r="E12" s="22"/>
      <c r="F12" s="22"/>
      <c r="G12" s="22"/>
    </row>
    <row r="13" spans="1:7" ht="76.5" thickTop="1" x14ac:dyDescent="0.25">
      <c r="A13" s="29" t="s">
        <v>23</v>
      </c>
      <c r="B13" s="29" t="s">
        <v>6</v>
      </c>
      <c r="C13" s="29" t="s">
        <v>24</v>
      </c>
      <c r="D13" s="29" t="s">
        <v>25</v>
      </c>
      <c r="E13" s="29" t="s">
        <v>26</v>
      </c>
      <c r="F13" s="29" t="s">
        <v>27</v>
      </c>
      <c r="G13" s="29" t="s">
        <v>28</v>
      </c>
    </row>
    <row r="14" spans="1:7" x14ac:dyDescent="0.25">
      <c r="A14" s="30"/>
      <c r="B14" s="31"/>
      <c r="C14" s="32"/>
      <c r="D14" s="33"/>
      <c r="E14" s="34"/>
      <c r="F14" s="32"/>
      <c r="G14" s="32"/>
    </row>
    <row r="15" spans="1:7" x14ac:dyDescent="0.25">
      <c r="A15" s="35">
        <v>42320</v>
      </c>
      <c r="B15" s="18">
        <v>140000</v>
      </c>
      <c r="C15" s="36">
        <f>B15/370706931</f>
        <v>3.7765681807551638E-4</v>
      </c>
      <c r="D15" s="37">
        <v>95.637142999999995</v>
      </c>
      <c r="E15" s="38">
        <v>13389200</v>
      </c>
      <c r="F15" s="37">
        <v>96.43</v>
      </c>
      <c r="G15" s="37">
        <v>95.08</v>
      </c>
    </row>
    <row r="16" spans="1:7" x14ac:dyDescent="0.25">
      <c r="A16" s="35">
        <v>42321</v>
      </c>
      <c r="B16" s="18">
        <v>150000</v>
      </c>
      <c r="C16" s="36">
        <f t="shared" ref="C16:C28" si="0">B16/370706931</f>
        <v>4.0463230508091039E-4</v>
      </c>
      <c r="D16" s="37">
        <v>94.998666999999998</v>
      </c>
      <c r="E16" s="38">
        <v>14249800.050000001</v>
      </c>
      <c r="F16" s="37">
        <v>95.43</v>
      </c>
      <c r="G16" s="37">
        <v>94.74</v>
      </c>
    </row>
    <row r="17" spans="1:7" x14ac:dyDescent="0.25">
      <c r="A17" s="35">
        <v>42324</v>
      </c>
      <c r="B17" s="18">
        <v>130000</v>
      </c>
      <c r="C17" s="36">
        <f t="shared" si="0"/>
        <v>3.5068133107012237E-4</v>
      </c>
      <c r="D17" s="37">
        <v>94.807692000000003</v>
      </c>
      <c r="E17" s="38">
        <v>12324999.949999999</v>
      </c>
      <c r="F17" s="37">
        <v>95.2</v>
      </c>
      <c r="G17" s="37">
        <v>94.34</v>
      </c>
    </row>
    <row r="18" spans="1:7" x14ac:dyDescent="0.25">
      <c r="A18" s="35">
        <v>42325</v>
      </c>
      <c r="B18" s="18">
        <v>140000</v>
      </c>
      <c r="C18" s="36">
        <f t="shared" si="0"/>
        <v>3.7765681807551638E-4</v>
      </c>
      <c r="D18" s="37">
        <v>96.371429000000006</v>
      </c>
      <c r="E18" s="38">
        <v>13492000.050000001</v>
      </c>
      <c r="F18" s="37">
        <v>96.6</v>
      </c>
      <c r="G18" s="37">
        <v>95.95</v>
      </c>
    </row>
    <row r="19" spans="1:7" x14ac:dyDescent="0.25">
      <c r="A19" s="35">
        <v>42326</v>
      </c>
      <c r="B19" s="18">
        <v>140000</v>
      </c>
      <c r="C19" s="36">
        <f t="shared" si="0"/>
        <v>3.7765681807551638E-4</v>
      </c>
      <c r="D19" s="37">
        <v>96.848213999999999</v>
      </c>
      <c r="E19" s="38">
        <v>13558749.949999999</v>
      </c>
      <c r="F19" s="37">
        <v>97.1</v>
      </c>
      <c r="G19" s="37">
        <v>96.45</v>
      </c>
    </row>
    <row r="20" spans="1:7" x14ac:dyDescent="0.25">
      <c r="A20" s="35">
        <v>42327</v>
      </c>
      <c r="B20" s="18">
        <v>160000</v>
      </c>
      <c r="C20" s="36">
        <f t="shared" si="0"/>
        <v>4.316077920863044E-4</v>
      </c>
      <c r="D20" s="37">
        <v>97.234375</v>
      </c>
      <c r="E20" s="38">
        <v>15557500</v>
      </c>
      <c r="F20" s="37">
        <v>97.6</v>
      </c>
      <c r="G20" s="37">
        <v>96.5</v>
      </c>
    </row>
    <row r="21" spans="1:7" x14ac:dyDescent="0.25">
      <c r="A21" s="35">
        <v>42328</v>
      </c>
      <c r="B21" s="18">
        <v>140000</v>
      </c>
      <c r="C21" s="36">
        <f t="shared" si="0"/>
        <v>3.7765681807551638E-4</v>
      </c>
      <c r="D21" s="37">
        <v>96.582143000000002</v>
      </c>
      <c r="E21" s="38">
        <v>13521500</v>
      </c>
      <c r="F21" s="37">
        <v>96.75</v>
      </c>
      <c r="G21" s="37">
        <v>96.45</v>
      </c>
    </row>
    <row r="22" spans="1:7" x14ac:dyDescent="0.25">
      <c r="A22" s="35">
        <v>42331</v>
      </c>
      <c r="B22" s="18">
        <v>140000</v>
      </c>
      <c r="C22" s="36">
        <f t="shared" si="0"/>
        <v>3.7765681807551638E-4</v>
      </c>
      <c r="D22" s="37">
        <v>96.333213999999998</v>
      </c>
      <c r="E22" s="38">
        <v>13486649.949999999</v>
      </c>
      <c r="F22" s="37">
        <v>96.55</v>
      </c>
      <c r="G22" s="37">
        <v>95.95</v>
      </c>
    </row>
    <row r="23" spans="1:7" x14ac:dyDescent="0.25">
      <c r="A23" s="35">
        <v>42332</v>
      </c>
      <c r="B23" s="18">
        <v>140000</v>
      </c>
      <c r="C23" s="36">
        <f t="shared" si="0"/>
        <v>3.7765681807551638E-4</v>
      </c>
      <c r="D23" s="37">
        <v>95.541071000000002</v>
      </c>
      <c r="E23" s="38">
        <v>13375749.949999999</v>
      </c>
      <c r="F23" s="37">
        <v>96</v>
      </c>
      <c r="G23" s="37">
        <v>95.1</v>
      </c>
    </row>
    <row r="24" spans="1:7" x14ac:dyDescent="0.25">
      <c r="A24" s="35">
        <v>42333</v>
      </c>
      <c r="B24" s="18">
        <v>120000</v>
      </c>
      <c r="C24" s="36">
        <f t="shared" si="0"/>
        <v>3.237058440647283E-4</v>
      </c>
      <c r="D24" s="37">
        <v>97.733333000000002</v>
      </c>
      <c r="E24" s="38">
        <v>11727999.949999999</v>
      </c>
      <c r="F24" s="37">
        <v>98.75</v>
      </c>
      <c r="G24" s="37">
        <v>96.7</v>
      </c>
    </row>
    <row r="25" spans="1:7" x14ac:dyDescent="0.25">
      <c r="A25" s="35">
        <v>42334</v>
      </c>
      <c r="B25" s="18">
        <v>140000</v>
      </c>
      <c r="C25" s="36">
        <f t="shared" si="0"/>
        <v>3.7765681807551638E-4</v>
      </c>
      <c r="D25" s="37">
        <v>97.944642999999999</v>
      </c>
      <c r="E25" s="38">
        <v>13712250</v>
      </c>
      <c r="F25" s="37">
        <v>98.2</v>
      </c>
      <c r="G25" s="37">
        <v>97.75</v>
      </c>
    </row>
    <row r="26" spans="1:7" x14ac:dyDescent="0.25">
      <c r="A26" s="35">
        <v>42335</v>
      </c>
      <c r="B26" s="18">
        <v>140000</v>
      </c>
      <c r="C26" s="36">
        <f t="shared" si="0"/>
        <v>3.7765681807551638E-4</v>
      </c>
      <c r="D26" s="37">
        <v>98.192857000000004</v>
      </c>
      <c r="E26" s="38">
        <v>13747000</v>
      </c>
      <c r="F26" s="37">
        <v>98.75</v>
      </c>
      <c r="G26" s="37">
        <v>97.35</v>
      </c>
    </row>
    <row r="27" spans="1:7" x14ac:dyDescent="0.25">
      <c r="A27" s="35">
        <v>42338</v>
      </c>
      <c r="B27" s="18">
        <v>145000</v>
      </c>
      <c r="C27" s="36">
        <f t="shared" si="0"/>
        <v>3.9114456157821341E-4</v>
      </c>
      <c r="D27" s="37">
        <v>98.434483</v>
      </c>
      <c r="E27" s="38">
        <v>14273000.050000001</v>
      </c>
      <c r="F27" s="37">
        <v>98.6</v>
      </c>
      <c r="G27" s="37">
        <v>97.95</v>
      </c>
    </row>
    <row r="28" spans="1:7" x14ac:dyDescent="0.25">
      <c r="A28" s="35">
        <v>42339</v>
      </c>
      <c r="B28" s="18">
        <v>150000</v>
      </c>
      <c r="C28" s="36">
        <f t="shared" si="0"/>
        <v>4.0463230508091039E-4</v>
      </c>
      <c r="D28" s="37">
        <v>98.081666999999996</v>
      </c>
      <c r="E28" s="38">
        <v>14712250.050000001</v>
      </c>
      <c r="F28" s="37">
        <v>98.45</v>
      </c>
      <c r="G28" s="37">
        <v>97.65</v>
      </c>
    </row>
    <row r="29" spans="1:7" x14ac:dyDescent="0.25">
      <c r="A29" s="35">
        <v>42340</v>
      </c>
      <c r="B29" s="18">
        <v>140000</v>
      </c>
      <c r="C29" s="36">
        <f>B29/370706931</f>
        <v>3.7765681807551638E-4</v>
      </c>
      <c r="D29" s="37">
        <v>98.419642999999994</v>
      </c>
      <c r="E29" s="38">
        <v>13778750</v>
      </c>
      <c r="F29" s="37">
        <v>98.7</v>
      </c>
      <c r="G29" s="37">
        <v>98.05</v>
      </c>
    </row>
    <row r="30" spans="1:7" x14ac:dyDescent="0.25">
      <c r="A30" s="35">
        <v>42341</v>
      </c>
      <c r="B30" s="18">
        <v>180000</v>
      </c>
      <c r="C30" s="36">
        <f t="shared" ref="C30:C89" si="1">B30/370706931</f>
        <v>4.8555876609709248E-4</v>
      </c>
      <c r="D30" s="37">
        <v>98.454166999999998</v>
      </c>
      <c r="E30" s="38">
        <v>17721750.050000001</v>
      </c>
      <c r="F30" s="37">
        <v>99.55</v>
      </c>
      <c r="G30" s="37">
        <v>97.25</v>
      </c>
    </row>
    <row r="31" spans="1:7" x14ac:dyDescent="0.25">
      <c r="A31" s="35">
        <v>42342</v>
      </c>
      <c r="B31" s="18">
        <v>135000</v>
      </c>
      <c r="C31" s="36">
        <f t="shared" si="1"/>
        <v>3.6416907457281934E-4</v>
      </c>
      <c r="D31" s="37">
        <v>97.274073999999999</v>
      </c>
      <c r="E31" s="38">
        <v>13132000</v>
      </c>
      <c r="F31" s="37">
        <v>98.2</v>
      </c>
      <c r="G31" s="37">
        <v>96.75</v>
      </c>
    </row>
    <row r="32" spans="1:7" x14ac:dyDescent="0.25">
      <c r="A32" s="35">
        <v>42345</v>
      </c>
      <c r="B32" s="18">
        <v>140000</v>
      </c>
      <c r="C32" s="36">
        <f t="shared" si="1"/>
        <v>3.7765681807551638E-4</v>
      </c>
      <c r="D32" s="37">
        <v>98.917856999999998</v>
      </c>
      <c r="E32" s="38">
        <v>13848500</v>
      </c>
      <c r="F32" s="37">
        <v>99.5</v>
      </c>
      <c r="G32" s="37">
        <v>98.2</v>
      </c>
    </row>
    <row r="33" spans="1:7" x14ac:dyDescent="0.25">
      <c r="A33" s="35">
        <v>42346</v>
      </c>
      <c r="B33" s="18">
        <v>145000</v>
      </c>
      <c r="C33" s="36">
        <f t="shared" si="1"/>
        <v>3.9114456157821341E-4</v>
      </c>
      <c r="D33" s="37">
        <v>97.958620999999994</v>
      </c>
      <c r="E33" s="38">
        <v>14204000.050000001</v>
      </c>
      <c r="F33" s="37">
        <v>98.6</v>
      </c>
      <c r="G33" s="37">
        <v>97.15</v>
      </c>
    </row>
    <row r="34" spans="1:7" x14ac:dyDescent="0.25">
      <c r="A34" s="35">
        <v>42347</v>
      </c>
      <c r="B34" s="18">
        <v>145000</v>
      </c>
      <c r="C34" s="36">
        <f t="shared" si="1"/>
        <v>3.9114456157821341E-4</v>
      </c>
      <c r="D34" s="37">
        <v>97.6</v>
      </c>
      <c r="E34" s="38">
        <v>14152000</v>
      </c>
      <c r="F34" s="37">
        <v>98.1</v>
      </c>
      <c r="G34" s="37">
        <v>97.25</v>
      </c>
    </row>
    <row r="35" spans="1:7" x14ac:dyDescent="0.25">
      <c r="A35" s="35">
        <v>42348</v>
      </c>
      <c r="B35" s="18">
        <v>150000</v>
      </c>
      <c r="C35" s="36">
        <f t="shared" si="1"/>
        <v>4.0463230508091039E-4</v>
      </c>
      <c r="D35" s="37">
        <v>96.538332999999994</v>
      </c>
      <c r="E35" s="38">
        <v>14480749.949999999</v>
      </c>
      <c r="F35" s="37">
        <v>96.9</v>
      </c>
      <c r="G35" s="37">
        <v>96.1</v>
      </c>
    </row>
    <row r="36" spans="1:7" x14ac:dyDescent="0.25">
      <c r="A36" s="35">
        <v>42349</v>
      </c>
      <c r="B36" s="18">
        <v>140000</v>
      </c>
      <c r="C36" s="36">
        <f t="shared" si="1"/>
        <v>3.7765681807551638E-4</v>
      </c>
      <c r="D36" s="37">
        <v>95.714286000000001</v>
      </c>
      <c r="E36" s="38">
        <v>13400000.050000001</v>
      </c>
      <c r="F36" s="37">
        <v>96.6</v>
      </c>
      <c r="G36" s="37">
        <v>95.25</v>
      </c>
    </row>
    <row r="37" spans="1:7" x14ac:dyDescent="0.25">
      <c r="A37" s="35">
        <v>42352</v>
      </c>
      <c r="B37" s="18">
        <v>160000</v>
      </c>
      <c r="C37" s="36">
        <f t="shared" si="1"/>
        <v>4.316077920863044E-4</v>
      </c>
      <c r="D37" s="37">
        <v>95.340625000000003</v>
      </c>
      <c r="E37" s="38">
        <v>15254500</v>
      </c>
      <c r="F37" s="37">
        <v>96.3</v>
      </c>
      <c r="G37" s="37">
        <v>94.6</v>
      </c>
    </row>
    <row r="38" spans="1:7" x14ac:dyDescent="0.25">
      <c r="A38" s="35">
        <v>42353</v>
      </c>
      <c r="B38" s="18">
        <v>105000</v>
      </c>
      <c r="C38" s="36">
        <f t="shared" si="1"/>
        <v>2.8324261355663726E-4</v>
      </c>
      <c r="D38" s="37">
        <v>96.695238000000003</v>
      </c>
      <c r="E38" s="38">
        <v>10153000</v>
      </c>
      <c r="F38" s="37">
        <v>97.55</v>
      </c>
      <c r="G38" s="37">
        <v>95.75</v>
      </c>
    </row>
    <row r="39" spans="1:7" x14ac:dyDescent="0.25">
      <c r="A39" s="35">
        <v>42354</v>
      </c>
      <c r="B39" s="18">
        <v>155000</v>
      </c>
      <c r="C39" s="36">
        <f t="shared" si="1"/>
        <v>4.1812004858360742E-4</v>
      </c>
      <c r="D39" s="37">
        <v>97.212902999999997</v>
      </c>
      <c r="E39" s="38">
        <v>15067999.949999999</v>
      </c>
      <c r="F39" s="37">
        <v>97.75</v>
      </c>
      <c r="G39" s="37">
        <v>96.8</v>
      </c>
    </row>
    <row r="40" spans="1:7" x14ac:dyDescent="0.25">
      <c r="A40" s="35">
        <v>42355</v>
      </c>
      <c r="B40" s="18">
        <v>130000</v>
      </c>
      <c r="C40" s="36">
        <f t="shared" si="1"/>
        <v>3.5068133107012237E-4</v>
      </c>
      <c r="D40" s="37">
        <v>98.719230999999994</v>
      </c>
      <c r="E40" s="38">
        <v>12833500.050000001</v>
      </c>
      <c r="F40" s="37">
        <v>99</v>
      </c>
      <c r="G40" s="37">
        <v>98</v>
      </c>
    </row>
    <row r="41" spans="1:7" x14ac:dyDescent="0.25">
      <c r="A41" s="35">
        <v>42356</v>
      </c>
      <c r="B41" s="18">
        <v>140000</v>
      </c>
      <c r="C41" s="36">
        <f t="shared" si="1"/>
        <v>3.7765681807551638E-4</v>
      </c>
      <c r="D41" s="37">
        <v>97.948213999999993</v>
      </c>
      <c r="E41" s="38">
        <v>13712749.949999999</v>
      </c>
      <c r="F41" s="37">
        <v>98.5</v>
      </c>
      <c r="G41" s="37">
        <v>97.65</v>
      </c>
    </row>
    <row r="42" spans="1:7" x14ac:dyDescent="0.25">
      <c r="A42" s="35">
        <v>42359</v>
      </c>
      <c r="B42" s="18">
        <v>125000</v>
      </c>
      <c r="C42" s="36">
        <f t="shared" si="1"/>
        <v>3.3719358756742533E-4</v>
      </c>
      <c r="D42" s="37">
        <v>98.77</v>
      </c>
      <c r="E42" s="38">
        <v>12346250</v>
      </c>
      <c r="F42" s="37">
        <v>99.1</v>
      </c>
      <c r="G42" s="37">
        <v>98.4</v>
      </c>
    </row>
    <row r="43" spans="1:7" x14ac:dyDescent="0.25">
      <c r="A43" s="35">
        <v>42360</v>
      </c>
      <c r="B43" s="18">
        <v>150000</v>
      </c>
      <c r="C43" s="36">
        <f t="shared" si="1"/>
        <v>4.0463230508091039E-4</v>
      </c>
      <c r="D43" s="37">
        <v>97.9</v>
      </c>
      <c r="E43" s="38">
        <v>14685000</v>
      </c>
      <c r="F43" s="37">
        <v>98.6</v>
      </c>
      <c r="G43" s="37">
        <v>97.5</v>
      </c>
    </row>
    <row r="44" spans="1:7" x14ac:dyDescent="0.25">
      <c r="A44" s="35">
        <v>42361</v>
      </c>
      <c r="B44" s="18">
        <v>105000</v>
      </c>
      <c r="C44" s="36">
        <f t="shared" si="1"/>
        <v>2.8324261355663726E-4</v>
      </c>
      <c r="D44" s="37">
        <v>98.05</v>
      </c>
      <c r="E44" s="38">
        <v>10295250</v>
      </c>
      <c r="F44" s="37">
        <v>98.45</v>
      </c>
      <c r="G44" s="37">
        <v>97.65</v>
      </c>
    </row>
    <row r="45" spans="1:7" x14ac:dyDescent="0.25">
      <c r="A45" s="35">
        <v>42366</v>
      </c>
      <c r="B45" s="18">
        <v>105000</v>
      </c>
      <c r="C45" s="36">
        <f t="shared" si="1"/>
        <v>2.8324261355663726E-4</v>
      </c>
      <c r="D45" s="37">
        <v>98.183333000000005</v>
      </c>
      <c r="E45" s="38">
        <v>10309249.949999999</v>
      </c>
      <c r="F45" s="37">
        <v>98.65</v>
      </c>
      <c r="G45" s="37">
        <v>97.55</v>
      </c>
    </row>
    <row r="46" spans="1:7" x14ac:dyDescent="0.25">
      <c r="A46" s="35">
        <v>42367</v>
      </c>
      <c r="B46" s="18">
        <v>95000</v>
      </c>
      <c r="C46" s="36">
        <f t="shared" si="1"/>
        <v>2.5626712655124324E-4</v>
      </c>
      <c r="D46" s="37">
        <v>99.381579000000002</v>
      </c>
      <c r="E46" s="38">
        <v>9441250</v>
      </c>
      <c r="F46" s="37">
        <v>99.65</v>
      </c>
      <c r="G46" s="37">
        <v>98.6</v>
      </c>
    </row>
    <row r="47" spans="1:7" x14ac:dyDescent="0.25">
      <c r="A47" s="35">
        <v>42373</v>
      </c>
      <c r="B47" s="18">
        <v>150000</v>
      </c>
      <c r="C47" s="36">
        <f t="shared" si="1"/>
        <v>4.0463230508091039E-4</v>
      </c>
      <c r="D47" s="37">
        <v>96.133332999999993</v>
      </c>
      <c r="E47" s="38">
        <v>14419999.949999999</v>
      </c>
      <c r="F47" s="37">
        <v>97</v>
      </c>
      <c r="G47" s="37">
        <v>95.55</v>
      </c>
    </row>
    <row r="48" spans="1:7" x14ac:dyDescent="0.25">
      <c r="A48" s="35">
        <v>42374</v>
      </c>
      <c r="B48" s="18">
        <v>120000</v>
      </c>
      <c r="C48" s="36">
        <f t="shared" si="1"/>
        <v>3.237058440647283E-4</v>
      </c>
      <c r="D48" s="37">
        <v>95.974999999999994</v>
      </c>
      <c r="E48" s="38">
        <v>11517000</v>
      </c>
      <c r="F48" s="37">
        <v>96.85</v>
      </c>
      <c r="G48" s="37">
        <v>95.15</v>
      </c>
    </row>
    <row r="49" spans="1:7" x14ac:dyDescent="0.25">
      <c r="A49" s="35">
        <v>42375</v>
      </c>
      <c r="B49" s="18">
        <v>140000</v>
      </c>
      <c r="C49" s="36">
        <f t="shared" si="1"/>
        <v>3.7765681807551638E-4</v>
      </c>
      <c r="D49" s="37">
        <v>96.542856999999998</v>
      </c>
      <c r="E49" s="38">
        <v>13516000</v>
      </c>
      <c r="F49" s="37">
        <v>97.1</v>
      </c>
      <c r="G49" s="37">
        <v>96.25</v>
      </c>
    </row>
    <row r="50" spans="1:7" x14ac:dyDescent="0.25">
      <c r="A50" s="35">
        <v>42376</v>
      </c>
      <c r="B50" s="18">
        <v>150000</v>
      </c>
      <c r="C50" s="36">
        <f t="shared" si="1"/>
        <v>4.0463230508091039E-4</v>
      </c>
      <c r="D50" s="37">
        <v>93.734999999999999</v>
      </c>
      <c r="E50" s="38">
        <v>14060250</v>
      </c>
      <c r="F50" s="37">
        <v>95</v>
      </c>
      <c r="G50" s="37">
        <v>93.05</v>
      </c>
    </row>
    <row r="51" spans="1:7" x14ac:dyDescent="0.25">
      <c r="A51" s="35">
        <v>42377</v>
      </c>
      <c r="B51" s="18">
        <v>150000</v>
      </c>
      <c r="C51" s="36">
        <f t="shared" si="1"/>
        <v>4.0463230508091039E-4</v>
      </c>
      <c r="D51" s="37">
        <v>94.41</v>
      </c>
      <c r="E51" s="38">
        <v>14161500</v>
      </c>
      <c r="F51" s="37">
        <v>95</v>
      </c>
      <c r="G51" s="37">
        <v>93.5</v>
      </c>
    </row>
    <row r="52" spans="1:7" x14ac:dyDescent="0.25">
      <c r="A52" s="35">
        <v>42380</v>
      </c>
      <c r="B52" s="18">
        <v>125000</v>
      </c>
      <c r="C52" s="36">
        <f t="shared" si="1"/>
        <v>3.3719358756742533E-4</v>
      </c>
      <c r="D52" s="37">
        <v>93.8</v>
      </c>
      <c r="E52" s="38">
        <v>11725000</v>
      </c>
      <c r="F52" s="37">
        <v>94.5</v>
      </c>
      <c r="G52" s="37">
        <v>92.85</v>
      </c>
    </row>
    <row r="53" spans="1:7" x14ac:dyDescent="0.25">
      <c r="A53" s="35">
        <v>42381</v>
      </c>
      <c r="B53" s="18">
        <v>130000</v>
      </c>
      <c r="C53" s="36">
        <f t="shared" si="1"/>
        <v>3.5068133107012237E-4</v>
      </c>
      <c r="D53" s="37">
        <v>95.392308</v>
      </c>
      <c r="E53" s="38">
        <v>12401000.050000001</v>
      </c>
      <c r="F53" s="37">
        <v>95.85</v>
      </c>
      <c r="G53" s="37">
        <v>94.45</v>
      </c>
    </row>
    <row r="54" spans="1:7" x14ac:dyDescent="0.25">
      <c r="A54" s="35">
        <v>42382</v>
      </c>
      <c r="B54" s="18">
        <v>135000</v>
      </c>
      <c r="C54" s="36">
        <f t="shared" si="1"/>
        <v>3.6416907457281934E-4</v>
      </c>
      <c r="D54" s="37">
        <v>96.744444000000001</v>
      </c>
      <c r="E54" s="38">
        <v>13060499.949999999</v>
      </c>
      <c r="F54" s="37">
        <v>97.25</v>
      </c>
      <c r="G54" s="37">
        <v>96.35</v>
      </c>
    </row>
    <row r="55" spans="1:7" x14ac:dyDescent="0.25">
      <c r="A55" s="35">
        <v>42383</v>
      </c>
      <c r="B55" s="18">
        <v>150000</v>
      </c>
      <c r="C55" s="36">
        <f t="shared" si="1"/>
        <v>4.0463230508091039E-4</v>
      </c>
      <c r="D55" s="37">
        <v>94.708332999999996</v>
      </c>
      <c r="E55" s="38">
        <v>14206249.949999999</v>
      </c>
      <c r="F55" s="37">
        <v>95.6</v>
      </c>
      <c r="G55" s="37">
        <v>93.85</v>
      </c>
    </row>
    <row r="56" spans="1:7" x14ac:dyDescent="0.25">
      <c r="A56" s="35">
        <v>42384</v>
      </c>
      <c r="B56" s="18">
        <v>180000</v>
      </c>
      <c r="C56" s="36">
        <f t="shared" si="1"/>
        <v>4.8555876609709248E-4</v>
      </c>
      <c r="D56" s="37">
        <v>93.373610999999997</v>
      </c>
      <c r="E56" s="38">
        <v>16807250</v>
      </c>
      <c r="F56" s="37">
        <v>94.9</v>
      </c>
      <c r="G56" s="37">
        <v>92.1</v>
      </c>
    </row>
    <row r="57" spans="1:7" x14ac:dyDescent="0.25">
      <c r="A57" s="35">
        <v>42387</v>
      </c>
      <c r="B57" s="18">
        <v>130000</v>
      </c>
      <c r="C57" s="36">
        <f t="shared" si="1"/>
        <v>3.5068133107012237E-4</v>
      </c>
      <c r="D57" s="37">
        <v>92.707691999999994</v>
      </c>
      <c r="E57" s="38">
        <v>12051999.949999999</v>
      </c>
      <c r="F57" s="37">
        <v>93.55</v>
      </c>
      <c r="G57" s="37">
        <v>92.35</v>
      </c>
    </row>
    <row r="58" spans="1:7" x14ac:dyDescent="0.25">
      <c r="A58" s="35">
        <v>42388</v>
      </c>
      <c r="B58" s="18">
        <v>125000</v>
      </c>
      <c r="C58" s="36">
        <f t="shared" si="1"/>
        <v>3.3719358756742533E-4</v>
      </c>
      <c r="D58" s="37">
        <v>94.373999999999995</v>
      </c>
      <c r="E58" s="38">
        <v>11796750</v>
      </c>
      <c r="F58" s="37">
        <v>94.75</v>
      </c>
      <c r="G58" s="37">
        <v>94</v>
      </c>
    </row>
    <row r="59" spans="1:7" x14ac:dyDescent="0.25">
      <c r="A59" s="35">
        <v>42389</v>
      </c>
      <c r="B59" s="18">
        <v>180000</v>
      </c>
      <c r="C59" s="36">
        <f t="shared" si="1"/>
        <v>4.8555876609709248E-4</v>
      </c>
      <c r="D59" s="37">
        <v>91.090277999999998</v>
      </c>
      <c r="E59" s="38">
        <v>16396250.050000001</v>
      </c>
      <c r="F59" s="37">
        <v>92.7</v>
      </c>
      <c r="G59" s="37">
        <v>90.1</v>
      </c>
    </row>
    <row r="60" spans="1:7" x14ac:dyDescent="0.25">
      <c r="A60" s="35">
        <v>42390</v>
      </c>
      <c r="B60" s="18">
        <v>125000</v>
      </c>
      <c r="C60" s="36">
        <f t="shared" si="1"/>
        <v>3.3719358756742533E-4</v>
      </c>
      <c r="D60" s="37">
        <v>90.001999999999995</v>
      </c>
      <c r="E60" s="38">
        <v>11250250</v>
      </c>
      <c r="F60" s="37">
        <v>90.8</v>
      </c>
      <c r="G60" s="37">
        <v>89.4</v>
      </c>
    </row>
    <row r="61" spans="1:7" x14ac:dyDescent="0.25">
      <c r="A61" s="35">
        <v>42391</v>
      </c>
      <c r="B61" s="18">
        <v>120000</v>
      </c>
      <c r="C61" s="36">
        <f t="shared" si="1"/>
        <v>3.237058440647283E-4</v>
      </c>
      <c r="D61" s="37">
        <v>92.820832999999993</v>
      </c>
      <c r="E61" s="38">
        <v>11138499.949999999</v>
      </c>
      <c r="F61" s="37">
        <v>93.3</v>
      </c>
      <c r="G61" s="37">
        <v>92.05</v>
      </c>
    </row>
    <row r="62" spans="1:7" x14ac:dyDescent="0.25">
      <c r="A62" s="35">
        <v>42394</v>
      </c>
      <c r="B62" s="18">
        <v>145000</v>
      </c>
      <c r="C62" s="36">
        <f t="shared" si="1"/>
        <v>3.9114456157821341E-4</v>
      </c>
      <c r="D62" s="37">
        <v>92.620689999999996</v>
      </c>
      <c r="E62" s="38">
        <v>13430000.050000001</v>
      </c>
      <c r="F62" s="37">
        <v>93</v>
      </c>
      <c r="G62" s="37">
        <v>92.25</v>
      </c>
    </row>
    <row r="63" spans="1:7" x14ac:dyDescent="0.25">
      <c r="A63" s="35">
        <v>42395</v>
      </c>
      <c r="B63" s="18">
        <v>145000</v>
      </c>
      <c r="C63" s="36">
        <f t="shared" si="1"/>
        <v>3.9114456157821341E-4</v>
      </c>
      <c r="D63" s="37">
        <v>91.855171999999996</v>
      </c>
      <c r="E63" s="38">
        <v>13318999.949999999</v>
      </c>
      <c r="F63" s="37">
        <v>92.75</v>
      </c>
      <c r="G63" s="37">
        <v>91</v>
      </c>
    </row>
    <row r="64" spans="1:7" x14ac:dyDescent="0.25">
      <c r="A64" s="35">
        <v>42396</v>
      </c>
      <c r="B64" s="18">
        <v>140000</v>
      </c>
      <c r="C64" s="36">
        <f t="shared" si="1"/>
        <v>3.7765681807551638E-4</v>
      </c>
      <c r="D64" s="37">
        <v>92.171429000000003</v>
      </c>
      <c r="E64" s="38">
        <v>12904000.050000001</v>
      </c>
      <c r="F64" s="37">
        <v>92.85</v>
      </c>
      <c r="G64" s="37">
        <v>91.6</v>
      </c>
    </row>
    <row r="65" spans="1:7" x14ac:dyDescent="0.25">
      <c r="A65" s="35">
        <v>42397</v>
      </c>
      <c r="B65" s="18">
        <v>150000</v>
      </c>
      <c r="C65" s="36">
        <f t="shared" si="1"/>
        <v>4.0463230508091039E-4</v>
      </c>
      <c r="D65" s="37">
        <v>92.798333</v>
      </c>
      <c r="E65" s="38">
        <v>13919749.949999999</v>
      </c>
      <c r="F65" s="37">
        <v>93.35</v>
      </c>
      <c r="G65" s="37">
        <v>92.05</v>
      </c>
    </row>
    <row r="66" spans="1:7" x14ac:dyDescent="0.25">
      <c r="A66" s="35">
        <v>42398</v>
      </c>
      <c r="B66" s="18">
        <v>140000</v>
      </c>
      <c r="C66" s="36">
        <f t="shared" si="1"/>
        <v>3.7765681807551638E-4</v>
      </c>
      <c r="D66" s="37">
        <v>93.924999999999997</v>
      </c>
      <c r="E66" s="38">
        <v>13149500</v>
      </c>
      <c r="F66" s="37">
        <v>94.4</v>
      </c>
      <c r="G66" s="37">
        <v>93.55</v>
      </c>
    </row>
    <row r="67" spans="1:7" x14ac:dyDescent="0.25">
      <c r="A67" s="35">
        <v>42401</v>
      </c>
      <c r="B67" s="18">
        <v>145000</v>
      </c>
      <c r="C67" s="36">
        <f t="shared" si="1"/>
        <v>3.9114456157821341E-4</v>
      </c>
      <c r="D67" s="37">
        <v>94.268966000000006</v>
      </c>
      <c r="E67" s="38">
        <v>13669000.050000001</v>
      </c>
      <c r="F67" s="37">
        <v>95.4</v>
      </c>
      <c r="G67" s="37">
        <v>93.6</v>
      </c>
    </row>
    <row r="68" spans="1:7" x14ac:dyDescent="0.25">
      <c r="A68" s="35">
        <v>42402</v>
      </c>
      <c r="B68" s="18">
        <v>155000</v>
      </c>
      <c r="C68" s="36">
        <f t="shared" si="1"/>
        <v>4.1812004858360742E-4</v>
      </c>
      <c r="D68" s="37">
        <v>92.996774000000002</v>
      </c>
      <c r="E68" s="38">
        <v>14414499.949999999</v>
      </c>
      <c r="F68" s="37">
        <v>93.7</v>
      </c>
      <c r="G68" s="37">
        <v>92.45</v>
      </c>
    </row>
    <row r="69" spans="1:7" x14ac:dyDescent="0.25">
      <c r="A69" s="35">
        <v>42403</v>
      </c>
      <c r="B69" s="18">
        <v>155000</v>
      </c>
      <c r="C69" s="36">
        <f t="shared" si="1"/>
        <v>4.1812004858360742E-4</v>
      </c>
      <c r="D69" s="37">
        <v>92.037097000000003</v>
      </c>
      <c r="E69" s="38">
        <v>14265750.050000001</v>
      </c>
      <c r="F69" s="37">
        <v>92.8</v>
      </c>
      <c r="G69" s="37">
        <v>91.05</v>
      </c>
    </row>
    <row r="70" spans="1:7" x14ac:dyDescent="0.25">
      <c r="A70" s="35">
        <v>42404</v>
      </c>
      <c r="B70" s="18">
        <v>145000</v>
      </c>
      <c r="C70" s="36">
        <f t="shared" si="1"/>
        <v>3.9114456157821341E-4</v>
      </c>
      <c r="D70" s="37">
        <v>91.929310000000001</v>
      </c>
      <c r="E70" s="38">
        <v>13329749.949999999</v>
      </c>
      <c r="F70" s="37">
        <v>92.95</v>
      </c>
      <c r="G70" s="37">
        <v>90.85</v>
      </c>
    </row>
    <row r="71" spans="1:7" x14ac:dyDescent="0.25">
      <c r="A71" s="35">
        <v>42405</v>
      </c>
      <c r="B71" s="18">
        <v>160000</v>
      </c>
      <c r="C71" s="36">
        <f t="shared" si="1"/>
        <v>4.316077920863044E-4</v>
      </c>
      <c r="D71" s="37">
        <v>90.862499999999997</v>
      </c>
      <c r="E71" s="38">
        <v>14538000</v>
      </c>
      <c r="F71" s="37">
        <v>91.65</v>
      </c>
      <c r="G71" s="37">
        <v>89.8</v>
      </c>
    </row>
    <row r="72" spans="1:7" x14ac:dyDescent="0.25">
      <c r="A72" s="35">
        <v>42408</v>
      </c>
      <c r="B72" s="18">
        <v>145000</v>
      </c>
      <c r="C72" s="36">
        <f t="shared" si="1"/>
        <v>3.9114456157821341E-4</v>
      </c>
      <c r="D72" s="37">
        <v>88.908620999999997</v>
      </c>
      <c r="E72" s="38">
        <v>12891750.050000001</v>
      </c>
      <c r="F72" s="37">
        <v>90.4</v>
      </c>
      <c r="G72" s="37">
        <v>88</v>
      </c>
    </row>
    <row r="73" spans="1:7" x14ac:dyDescent="0.25">
      <c r="A73" s="35">
        <v>42409</v>
      </c>
      <c r="B73" s="18">
        <v>150000</v>
      </c>
      <c r="C73" s="36">
        <f t="shared" si="1"/>
        <v>4.0463230508091039E-4</v>
      </c>
      <c r="D73" s="37">
        <v>86.92</v>
      </c>
      <c r="E73" s="38">
        <v>13038000</v>
      </c>
      <c r="F73" s="37">
        <v>88.35</v>
      </c>
      <c r="G73" s="37">
        <v>85.8</v>
      </c>
    </row>
    <row r="74" spans="1:7" x14ac:dyDescent="0.25">
      <c r="A74" s="35">
        <v>42410</v>
      </c>
      <c r="B74" s="18">
        <v>120000</v>
      </c>
      <c r="C74" s="36">
        <f t="shared" si="1"/>
        <v>3.237058440647283E-4</v>
      </c>
      <c r="D74" s="37">
        <v>88.160416999999995</v>
      </c>
      <c r="E74" s="38">
        <v>10579250.050000001</v>
      </c>
      <c r="F74" s="37">
        <v>89.1</v>
      </c>
      <c r="G74" s="37">
        <v>86.2</v>
      </c>
    </row>
    <row r="75" spans="1:7" x14ac:dyDescent="0.25">
      <c r="A75" s="35">
        <v>42411</v>
      </c>
      <c r="B75" s="18">
        <v>170000</v>
      </c>
      <c r="C75" s="36">
        <f t="shared" si="1"/>
        <v>4.5858327909169847E-4</v>
      </c>
      <c r="D75" s="37">
        <v>85.452940999999996</v>
      </c>
      <c r="E75" s="38">
        <v>14526999.949999999</v>
      </c>
      <c r="F75" s="37">
        <v>86.85</v>
      </c>
      <c r="G75" s="37">
        <v>84.4</v>
      </c>
    </row>
    <row r="76" spans="1:7" x14ac:dyDescent="0.25">
      <c r="A76" s="35">
        <v>42412</v>
      </c>
      <c r="B76" s="18">
        <v>150000</v>
      </c>
      <c r="C76" s="36">
        <f t="shared" si="1"/>
        <v>4.0463230508091039E-4</v>
      </c>
      <c r="D76" s="37">
        <v>85.426666999999995</v>
      </c>
      <c r="E76" s="38">
        <v>12814000.050000001</v>
      </c>
      <c r="F76" s="37">
        <v>85.85</v>
      </c>
      <c r="G76" s="37">
        <v>84.95</v>
      </c>
    </row>
    <row r="77" spans="1:7" x14ac:dyDescent="0.25">
      <c r="A77" s="35">
        <v>42415</v>
      </c>
      <c r="B77" s="18">
        <v>125000</v>
      </c>
      <c r="C77" s="36">
        <f t="shared" si="1"/>
        <v>3.3719358756742533E-4</v>
      </c>
      <c r="D77" s="37">
        <v>89.341999999999999</v>
      </c>
      <c r="E77" s="38">
        <v>11167750</v>
      </c>
      <c r="F77" s="37">
        <v>89.75</v>
      </c>
      <c r="G77" s="37">
        <v>89.05</v>
      </c>
    </row>
    <row r="78" spans="1:7" x14ac:dyDescent="0.25">
      <c r="A78" s="35">
        <v>42416</v>
      </c>
      <c r="B78" s="18">
        <v>150000</v>
      </c>
      <c r="C78" s="36">
        <f t="shared" si="1"/>
        <v>4.0463230508091039E-4</v>
      </c>
      <c r="D78" s="37">
        <v>89.081666999999996</v>
      </c>
      <c r="E78" s="38">
        <v>13362250.050000001</v>
      </c>
      <c r="F78" s="37">
        <v>90</v>
      </c>
      <c r="G78" s="37">
        <v>88.5</v>
      </c>
    </row>
    <row r="79" spans="1:7" x14ac:dyDescent="0.25">
      <c r="A79" s="35">
        <v>42417</v>
      </c>
      <c r="B79" s="18">
        <v>145000</v>
      </c>
      <c r="C79" s="36">
        <f t="shared" si="1"/>
        <v>3.9114456157821341E-4</v>
      </c>
      <c r="D79" s="37">
        <v>91.017240999999999</v>
      </c>
      <c r="E79" s="38">
        <v>13197499.949999999</v>
      </c>
      <c r="F79" s="37">
        <v>91.9</v>
      </c>
      <c r="G79" s="37">
        <v>89.95</v>
      </c>
    </row>
    <row r="80" spans="1:7" x14ac:dyDescent="0.25">
      <c r="A80" s="35">
        <v>42418</v>
      </c>
      <c r="B80" s="18">
        <v>145000</v>
      </c>
      <c r="C80" s="36">
        <f t="shared" si="1"/>
        <v>3.9114456157821341E-4</v>
      </c>
      <c r="D80" s="37">
        <v>92.858620999999999</v>
      </c>
      <c r="E80" s="38">
        <v>13464500.050000001</v>
      </c>
      <c r="F80" s="37">
        <v>93.6</v>
      </c>
      <c r="G80" s="37">
        <v>91.55</v>
      </c>
    </row>
    <row r="81" spans="1:7" x14ac:dyDescent="0.25">
      <c r="A81" s="35">
        <v>42419</v>
      </c>
      <c r="B81" s="18">
        <v>160000</v>
      </c>
      <c r="C81" s="36">
        <f t="shared" si="1"/>
        <v>4.316077920863044E-4</v>
      </c>
      <c r="D81" s="37">
        <v>91.921875</v>
      </c>
      <c r="E81" s="38">
        <v>14707500</v>
      </c>
      <c r="F81" s="37">
        <v>92.65</v>
      </c>
      <c r="G81" s="37">
        <v>91.25</v>
      </c>
    </row>
    <row r="82" spans="1:7" x14ac:dyDescent="0.25">
      <c r="A82" s="35">
        <v>42422</v>
      </c>
      <c r="B82" s="18">
        <v>130000</v>
      </c>
      <c r="C82" s="36">
        <f t="shared" si="1"/>
        <v>3.5068133107012237E-4</v>
      </c>
      <c r="D82" s="37">
        <v>93.375</v>
      </c>
      <c r="E82" s="38">
        <v>12138750</v>
      </c>
      <c r="F82" s="37">
        <v>93.8</v>
      </c>
      <c r="G82" s="37">
        <v>93.05</v>
      </c>
    </row>
    <row r="83" spans="1:7" x14ac:dyDescent="0.25">
      <c r="A83" s="35">
        <v>42423</v>
      </c>
      <c r="B83" s="18">
        <v>160000</v>
      </c>
      <c r="C83" s="36">
        <f t="shared" si="1"/>
        <v>4.316077920863044E-4</v>
      </c>
      <c r="D83" s="37">
        <v>91.776562999999996</v>
      </c>
      <c r="E83" s="38">
        <v>14684250.1</v>
      </c>
      <c r="F83" s="37">
        <v>93</v>
      </c>
      <c r="G83" s="37">
        <v>89.9</v>
      </c>
    </row>
    <row r="84" spans="1:7" x14ac:dyDescent="0.25">
      <c r="A84" s="35">
        <v>42424</v>
      </c>
      <c r="B84" s="18">
        <v>140000</v>
      </c>
      <c r="C84" s="36">
        <f t="shared" si="1"/>
        <v>3.7765681807551638E-4</v>
      </c>
      <c r="D84" s="37">
        <v>88.358929000000003</v>
      </c>
      <c r="E84" s="38">
        <v>12370250.050000001</v>
      </c>
      <c r="F84" s="37">
        <v>89.75</v>
      </c>
      <c r="G84" s="37">
        <v>87.4</v>
      </c>
    </row>
    <row r="85" spans="1:7" x14ac:dyDescent="0.25">
      <c r="A85" s="35">
        <v>42425</v>
      </c>
      <c r="B85" s="18">
        <v>140000</v>
      </c>
      <c r="C85" s="36">
        <f t="shared" si="1"/>
        <v>3.7765681807551638E-4</v>
      </c>
      <c r="D85" s="37">
        <v>89.364286000000007</v>
      </c>
      <c r="E85" s="38">
        <v>12511000.050000001</v>
      </c>
      <c r="F85" s="37">
        <v>90.2</v>
      </c>
      <c r="G85" s="37">
        <v>88.85</v>
      </c>
    </row>
    <row r="86" spans="1:7" x14ac:dyDescent="0.25">
      <c r="A86" s="35">
        <v>42426</v>
      </c>
      <c r="B86" s="18">
        <v>150000</v>
      </c>
      <c r="C86" s="36">
        <f t="shared" si="1"/>
        <v>4.0463230508091039E-4</v>
      </c>
      <c r="D86" s="37">
        <v>89.362990999999994</v>
      </c>
      <c r="E86" s="38">
        <v>13404448.65</v>
      </c>
      <c r="F86" s="37">
        <v>90.05</v>
      </c>
      <c r="G86" s="37">
        <v>88.25</v>
      </c>
    </row>
    <row r="87" spans="1:7" x14ac:dyDescent="0.25">
      <c r="A87" s="35">
        <v>42429</v>
      </c>
      <c r="B87" s="18">
        <v>150000</v>
      </c>
      <c r="C87" s="36">
        <f t="shared" si="1"/>
        <v>4.0463230508091039E-4</v>
      </c>
      <c r="D87" s="37">
        <v>88.523332999999994</v>
      </c>
      <c r="E87" s="38">
        <v>13278499.949999999</v>
      </c>
      <c r="F87" s="37">
        <v>89.05</v>
      </c>
      <c r="G87" s="37">
        <v>88</v>
      </c>
    </row>
    <row r="88" spans="1:7" x14ac:dyDescent="0.25">
      <c r="A88" s="35">
        <v>42430</v>
      </c>
      <c r="B88" s="18">
        <v>150000</v>
      </c>
      <c r="C88" s="36">
        <f t="shared" si="1"/>
        <v>4.0463230508091039E-4</v>
      </c>
      <c r="D88" s="37">
        <v>89.478333000000006</v>
      </c>
      <c r="E88" s="38">
        <v>13421749.949999999</v>
      </c>
      <c r="F88" s="37">
        <v>90.1</v>
      </c>
      <c r="G88" s="37">
        <v>88.35</v>
      </c>
    </row>
    <row r="89" spans="1:7" x14ac:dyDescent="0.25">
      <c r="A89" s="35">
        <v>42431</v>
      </c>
      <c r="B89" s="18">
        <v>144370</v>
      </c>
      <c r="C89" s="36">
        <f t="shared" si="1"/>
        <v>3.8944510589687355E-4</v>
      </c>
      <c r="D89" s="37">
        <v>90.382479000000004</v>
      </c>
      <c r="E89" s="38">
        <v>13048518.5</v>
      </c>
      <c r="F89" s="37">
        <v>90.75</v>
      </c>
      <c r="G89" s="37">
        <v>89.8</v>
      </c>
    </row>
    <row r="90" spans="1:7" x14ac:dyDescent="0.25">
      <c r="A90" s="35"/>
      <c r="B90" s="39"/>
    </row>
    <row r="91" spans="1:7" x14ac:dyDescent="0.25">
      <c r="A91" s="35"/>
      <c r="B91" s="39"/>
    </row>
    <row r="92" spans="1:7" x14ac:dyDescent="0.25">
      <c r="A92" s="35"/>
      <c r="B92" s="39"/>
    </row>
    <row r="93" spans="1:7" x14ac:dyDescent="0.25">
      <c r="A93" s="35"/>
      <c r="B93" s="39"/>
    </row>
    <row r="94" spans="1:7" x14ac:dyDescent="0.25">
      <c r="A94" s="35"/>
      <c r="B94" s="39"/>
    </row>
    <row r="95" spans="1:7" x14ac:dyDescent="0.25">
      <c r="A95" s="35"/>
      <c r="B95" s="39"/>
    </row>
    <row r="96" spans="1:7" x14ac:dyDescent="0.25">
      <c r="A96" s="35"/>
      <c r="B96" s="39"/>
    </row>
    <row r="97" spans="1:2" x14ac:dyDescent="0.25">
      <c r="A97" s="35"/>
      <c r="B97" s="39"/>
    </row>
    <row r="98" spans="1:2" x14ac:dyDescent="0.25">
      <c r="A98" s="35"/>
      <c r="B98" s="39"/>
    </row>
    <row r="99" spans="1:2" x14ac:dyDescent="0.25">
      <c r="A99" s="35"/>
      <c r="B99" s="39"/>
    </row>
    <row r="100" spans="1:2" x14ac:dyDescent="0.25">
      <c r="A100" s="35"/>
      <c r="B100" s="39"/>
    </row>
    <row r="101" spans="1:2" x14ac:dyDescent="0.25">
      <c r="A101" s="35"/>
      <c r="B101" s="39"/>
    </row>
    <row r="102" spans="1:2" x14ac:dyDescent="0.25">
      <c r="A102" s="35"/>
      <c r="B102" s="39"/>
    </row>
    <row r="103" spans="1:2" x14ac:dyDescent="0.25">
      <c r="A103" s="35"/>
      <c r="B103" s="39"/>
    </row>
    <row r="104" spans="1:2" x14ac:dyDescent="0.25">
      <c r="A104" s="35"/>
      <c r="B104" s="39"/>
    </row>
    <row r="105" spans="1:2" x14ac:dyDescent="0.25">
      <c r="A105" s="35"/>
      <c r="B105" s="39"/>
    </row>
    <row r="106" spans="1:2" x14ac:dyDescent="0.25">
      <c r="A106" s="35"/>
      <c r="B106" s="39"/>
    </row>
    <row r="107" spans="1:2" x14ac:dyDescent="0.25">
      <c r="A107" s="35"/>
      <c r="B107" s="39"/>
    </row>
    <row r="108" spans="1:2" x14ac:dyDescent="0.25">
      <c r="A108" s="35"/>
      <c r="B108" s="39"/>
    </row>
    <row r="109" spans="1:2" x14ac:dyDescent="0.25">
      <c r="A109" s="35"/>
      <c r="B109" s="39"/>
    </row>
    <row r="110" spans="1:2" x14ac:dyDescent="0.25">
      <c r="A110" s="35"/>
      <c r="B110" s="39"/>
    </row>
    <row r="111" spans="1:2" x14ac:dyDescent="0.25">
      <c r="A111" s="35"/>
      <c r="B111" s="39"/>
    </row>
    <row r="112" spans="1:2" x14ac:dyDescent="0.25">
      <c r="A112" s="35"/>
      <c r="B112" s="39"/>
    </row>
    <row r="113" spans="1:2" x14ac:dyDescent="0.25">
      <c r="A113" s="35"/>
      <c r="B113" s="39"/>
    </row>
    <row r="114" spans="1:2" x14ac:dyDescent="0.25">
      <c r="A114" s="35"/>
      <c r="B114" s="39"/>
    </row>
    <row r="115" spans="1:2" x14ac:dyDescent="0.25">
      <c r="A115" s="35"/>
      <c r="B115" s="39"/>
    </row>
    <row r="116" spans="1:2" x14ac:dyDescent="0.25">
      <c r="A116" s="35"/>
      <c r="B116" s="39"/>
    </row>
    <row r="117" spans="1:2" x14ac:dyDescent="0.25">
      <c r="A117" s="35"/>
      <c r="B117" s="39"/>
    </row>
    <row r="118" spans="1:2" x14ac:dyDescent="0.25">
      <c r="A118" s="35"/>
      <c r="B118" s="39"/>
    </row>
    <row r="119" spans="1:2" x14ac:dyDescent="0.25">
      <c r="A119" s="35"/>
      <c r="B119" s="39"/>
    </row>
    <row r="120" spans="1:2" x14ac:dyDescent="0.25">
      <c r="A120" s="35"/>
      <c r="B120" s="39"/>
    </row>
    <row r="121" spans="1:2" x14ac:dyDescent="0.25">
      <c r="A121" s="35"/>
      <c r="B121" s="39"/>
    </row>
    <row r="122" spans="1:2" x14ac:dyDescent="0.25">
      <c r="A122" s="35"/>
      <c r="B122" s="39"/>
    </row>
    <row r="123" spans="1:2" x14ac:dyDescent="0.25">
      <c r="A123" s="35"/>
      <c r="B123" s="39"/>
    </row>
    <row r="124" spans="1:2" x14ac:dyDescent="0.25">
      <c r="A124" s="35"/>
      <c r="B124" s="39"/>
    </row>
    <row r="125" spans="1:2" x14ac:dyDescent="0.25">
      <c r="A125" s="35"/>
      <c r="B125" s="39"/>
    </row>
    <row r="126" spans="1:2" x14ac:dyDescent="0.25">
      <c r="A126" s="35"/>
      <c r="B126" s="39"/>
    </row>
    <row r="127" spans="1:2" x14ac:dyDescent="0.25">
      <c r="A127" s="35"/>
      <c r="B127" s="39"/>
    </row>
    <row r="128" spans="1:2" x14ac:dyDescent="0.25">
      <c r="A128" s="35"/>
      <c r="B128" s="39"/>
    </row>
    <row r="129" spans="1:2" x14ac:dyDescent="0.25">
      <c r="A129" s="35"/>
      <c r="B129" s="39"/>
    </row>
    <row r="130" spans="1:2" x14ac:dyDescent="0.25">
      <c r="A130" s="35"/>
      <c r="B130" s="39"/>
    </row>
    <row r="131" spans="1:2" x14ac:dyDescent="0.25">
      <c r="A131" s="35"/>
      <c r="B131" s="39"/>
    </row>
    <row r="132" spans="1:2" x14ac:dyDescent="0.25">
      <c r="A132" s="35"/>
      <c r="B132" s="39"/>
    </row>
    <row r="133" spans="1:2" x14ac:dyDescent="0.25">
      <c r="A133" s="35"/>
      <c r="B133" s="39"/>
    </row>
    <row r="134" spans="1:2" x14ac:dyDescent="0.25">
      <c r="A134" s="35"/>
      <c r="B134" s="39"/>
    </row>
    <row r="135" spans="1:2" x14ac:dyDescent="0.25">
      <c r="A135" s="35"/>
      <c r="B135" s="39"/>
    </row>
    <row r="136" spans="1:2" x14ac:dyDescent="0.25">
      <c r="A136" s="35"/>
      <c r="B136" s="39"/>
    </row>
    <row r="137" spans="1:2" x14ac:dyDescent="0.25">
      <c r="A137" s="35"/>
      <c r="B137" s="39"/>
    </row>
    <row r="138" spans="1:2" x14ac:dyDescent="0.25">
      <c r="A138" s="35"/>
      <c r="B138" s="39"/>
    </row>
    <row r="139" spans="1:2" x14ac:dyDescent="0.25">
      <c r="A139" s="35"/>
      <c r="B139" s="39"/>
    </row>
    <row r="140" spans="1:2" x14ac:dyDescent="0.25">
      <c r="A140" s="35"/>
      <c r="B140" s="39"/>
    </row>
    <row r="141" spans="1:2" x14ac:dyDescent="0.25">
      <c r="A141" s="35"/>
      <c r="B141" s="39"/>
    </row>
    <row r="142" spans="1:2" x14ac:dyDescent="0.25">
      <c r="A142" s="35"/>
      <c r="B142" s="39"/>
    </row>
    <row r="143" spans="1:2" x14ac:dyDescent="0.25">
      <c r="A143" s="35"/>
      <c r="B143" s="39"/>
    </row>
    <row r="144" spans="1:2" x14ac:dyDescent="0.25">
      <c r="A144" s="35"/>
      <c r="B144" s="39"/>
    </row>
    <row r="145" spans="1:2" x14ac:dyDescent="0.25">
      <c r="A145" s="35"/>
      <c r="B145" s="39"/>
    </row>
    <row r="146" spans="1:2" x14ac:dyDescent="0.25">
      <c r="A146" s="35"/>
      <c r="B146" s="39"/>
    </row>
    <row r="147" spans="1:2" x14ac:dyDescent="0.25">
      <c r="A147" s="35"/>
      <c r="B147" s="39"/>
    </row>
    <row r="148" spans="1:2" x14ac:dyDescent="0.25">
      <c r="A148" s="35"/>
      <c r="B148" s="39"/>
    </row>
    <row r="149" spans="1:2" x14ac:dyDescent="0.25">
      <c r="A149" s="35"/>
      <c r="B149" s="39"/>
    </row>
    <row r="150" spans="1:2" x14ac:dyDescent="0.25">
      <c r="A150" s="35"/>
      <c r="B150" s="39"/>
    </row>
    <row r="151" spans="1:2" x14ac:dyDescent="0.25">
      <c r="A151" s="35"/>
      <c r="B151" s="39"/>
    </row>
    <row r="152" spans="1:2" x14ac:dyDescent="0.25">
      <c r="A152" s="35"/>
      <c r="B152" s="39"/>
    </row>
    <row r="153" spans="1:2" x14ac:dyDescent="0.25">
      <c r="A153" s="35"/>
      <c r="B153" s="39"/>
    </row>
    <row r="154" spans="1:2" x14ac:dyDescent="0.25">
      <c r="A154" s="35"/>
      <c r="B154" s="39"/>
    </row>
    <row r="155" spans="1:2" x14ac:dyDescent="0.25">
      <c r="A155" s="35"/>
      <c r="B155" s="39"/>
    </row>
    <row r="156" spans="1:2" x14ac:dyDescent="0.25">
      <c r="A156" s="35"/>
      <c r="B156" s="39"/>
    </row>
    <row r="157" spans="1:2" x14ac:dyDescent="0.25">
      <c r="A157" s="35"/>
      <c r="B157" s="39"/>
    </row>
    <row r="158" spans="1:2" x14ac:dyDescent="0.25">
      <c r="A158" s="35"/>
      <c r="B158" s="39"/>
    </row>
    <row r="159" spans="1:2" x14ac:dyDescent="0.25">
      <c r="A159" s="35"/>
      <c r="B159" s="39"/>
    </row>
    <row r="160" spans="1:2" x14ac:dyDescent="0.25">
      <c r="A160" s="35"/>
      <c r="B160" s="39"/>
    </row>
    <row r="161" spans="1:2" x14ac:dyDescent="0.25">
      <c r="A161" s="35"/>
      <c r="B161" s="39"/>
    </row>
    <row r="162" spans="1:2" x14ac:dyDescent="0.25">
      <c r="A162" s="35"/>
      <c r="B162" s="39"/>
    </row>
    <row r="163" spans="1:2" x14ac:dyDescent="0.25">
      <c r="A163" s="35"/>
      <c r="B163" s="39"/>
    </row>
    <row r="164" spans="1:2" x14ac:dyDescent="0.25">
      <c r="A164" s="35"/>
      <c r="B164" s="39"/>
    </row>
    <row r="165" spans="1:2" x14ac:dyDescent="0.25">
      <c r="A165" s="35"/>
      <c r="B165" s="39"/>
    </row>
    <row r="166" spans="1:2" x14ac:dyDescent="0.25">
      <c r="A166" s="35"/>
      <c r="B166" s="39"/>
    </row>
    <row r="167" spans="1:2" x14ac:dyDescent="0.25">
      <c r="A167" s="35"/>
      <c r="B167" s="39"/>
    </row>
    <row r="168" spans="1:2" x14ac:dyDescent="0.25">
      <c r="A168" s="35"/>
      <c r="B168" s="39"/>
    </row>
    <row r="169" spans="1:2" x14ac:dyDescent="0.25">
      <c r="A169" s="35"/>
      <c r="B169" s="39"/>
    </row>
    <row r="170" spans="1:2" x14ac:dyDescent="0.25">
      <c r="A170" s="35"/>
      <c r="B170" s="39"/>
    </row>
    <row r="171" spans="1:2" x14ac:dyDescent="0.25">
      <c r="A171" s="35"/>
      <c r="B171" s="39"/>
    </row>
    <row r="172" spans="1:2" x14ac:dyDescent="0.25">
      <c r="A172" s="35"/>
      <c r="B172" s="39"/>
    </row>
    <row r="173" spans="1:2" x14ac:dyDescent="0.25">
      <c r="A173" s="35"/>
      <c r="B173" s="39"/>
    </row>
    <row r="174" spans="1:2" x14ac:dyDescent="0.25">
      <c r="A174" s="35"/>
      <c r="B174" s="39"/>
    </row>
    <row r="175" spans="1:2" x14ac:dyDescent="0.25">
      <c r="A175" s="35"/>
      <c r="B175" s="39"/>
    </row>
    <row r="176" spans="1:2" x14ac:dyDescent="0.25">
      <c r="A176" s="35"/>
      <c r="B176" s="39"/>
    </row>
    <row r="177" spans="1:2" x14ac:dyDescent="0.25">
      <c r="A177" s="35"/>
      <c r="B177" s="39"/>
    </row>
    <row r="178" spans="1:2" x14ac:dyDescent="0.25">
      <c r="A178" s="35"/>
      <c r="B178" s="39"/>
    </row>
    <row r="179" spans="1:2" x14ac:dyDescent="0.25">
      <c r="A179" s="35"/>
      <c r="B179" s="39"/>
    </row>
    <row r="180" spans="1:2" x14ac:dyDescent="0.25">
      <c r="A180" s="35"/>
      <c r="B180" s="39"/>
    </row>
    <row r="181" spans="1:2" x14ac:dyDescent="0.25">
      <c r="A181" s="35"/>
      <c r="B181" s="39"/>
    </row>
    <row r="182" spans="1:2" x14ac:dyDescent="0.25">
      <c r="A182" s="35"/>
      <c r="B182" s="39"/>
    </row>
    <row r="183" spans="1:2" x14ac:dyDescent="0.25">
      <c r="A183" s="35"/>
      <c r="B183" s="39"/>
    </row>
    <row r="184" spans="1:2" x14ac:dyDescent="0.25">
      <c r="A184" s="35"/>
      <c r="B184" s="39"/>
    </row>
    <row r="185" spans="1:2" x14ac:dyDescent="0.25">
      <c r="A185" s="35"/>
      <c r="B185" s="39"/>
    </row>
    <row r="186" spans="1:2" x14ac:dyDescent="0.25">
      <c r="A186" s="35"/>
      <c r="B186" s="39"/>
    </row>
    <row r="187" spans="1:2" x14ac:dyDescent="0.25">
      <c r="A187" s="35"/>
      <c r="B187" s="39"/>
    </row>
    <row r="188" spans="1:2" x14ac:dyDescent="0.25">
      <c r="A188" s="35"/>
      <c r="B188" s="39"/>
    </row>
    <row r="189" spans="1:2" x14ac:dyDescent="0.25">
      <c r="A189" s="35"/>
      <c r="B189" s="39"/>
    </row>
    <row r="190" spans="1:2" x14ac:dyDescent="0.25">
      <c r="A190" s="35"/>
      <c r="B190" s="39"/>
    </row>
    <row r="191" spans="1:2" x14ac:dyDescent="0.25">
      <c r="A191" s="35"/>
      <c r="B191" s="39"/>
    </row>
    <row r="192" spans="1:2" x14ac:dyDescent="0.25">
      <c r="A192" s="35"/>
      <c r="B192" s="39"/>
    </row>
    <row r="193" spans="1:2" x14ac:dyDescent="0.25">
      <c r="A193" s="35"/>
      <c r="B193" s="39"/>
    </row>
    <row r="194" spans="1:2" x14ac:dyDescent="0.25">
      <c r="A194" s="35"/>
      <c r="B194" s="39"/>
    </row>
    <row r="195" spans="1:2" x14ac:dyDescent="0.25">
      <c r="A195" s="35"/>
      <c r="B195" s="39"/>
    </row>
    <row r="196" spans="1:2" x14ac:dyDescent="0.25">
      <c r="A196" s="35"/>
      <c r="B196" s="39"/>
    </row>
    <row r="197" spans="1:2" x14ac:dyDescent="0.25">
      <c r="A197" s="35"/>
      <c r="B197" s="39"/>
    </row>
    <row r="198" spans="1:2" x14ac:dyDescent="0.25">
      <c r="A198" s="35"/>
      <c r="B198" s="39"/>
    </row>
    <row r="199" spans="1:2" x14ac:dyDescent="0.25">
      <c r="A199" s="35"/>
      <c r="B199" s="39"/>
    </row>
    <row r="200" spans="1:2" x14ac:dyDescent="0.25">
      <c r="A200" s="35"/>
      <c r="B200" s="39"/>
    </row>
    <row r="201" spans="1:2" x14ac:dyDescent="0.25">
      <c r="A201" s="35"/>
      <c r="B201" s="39"/>
    </row>
    <row r="202" spans="1:2" x14ac:dyDescent="0.25">
      <c r="A202" s="35"/>
      <c r="B202" s="39"/>
    </row>
    <row r="203" spans="1:2" x14ac:dyDescent="0.25">
      <c r="A203" s="35"/>
      <c r="B203" s="39"/>
    </row>
    <row r="204" spans="1:2" x14ac:dyDescent="0.25">
      <c r="A204" s="35"/>
      <c r="B204" s="39"/>
    </row>
    <row r="205" spans="1:2" x14ac:dyDescent="0.25">
      <c r="A205" s="35"/>
      <c r="B205" s="39"/>
    </row>
    <row r="206" spans="1:2" x14ac:dyDescent="0.25">
      <c r="A206" s="35"/>
      <c r="B206" s="39"/>
    </row>
    <row r="207" spans="1:2" x14ac:dyDescent="0.25">
      <c r="A207" s="35"/>
      <c r="B207" s="39"/>
    </row>
    <row r="208" spans="1:2" x14ac:dyDescent="0.25">
      <c r="A208" s="35"/>
      <c r="B208" s="39"/>
    </row>
    <row r="209" spans="1:2" x14ac:dyDescent="0.25">
      <c r="A209" s="35"/>
      <c r="B209" s="39"/>
    </row>
    <row r="210" spans="1:2" x14ac:dyDescent="0.25">
      <c r="A210" s="35"/>
      <c r="B210" s="39"/>
    </row>
    <row r="211" spans="1:2" x14ac:dyDescent="0.25">
      <c r="A211" s="35"/>
      <c r="B211" s="39"/>
    </row>
    <row r="212" spans="1:2" x14ac:dyDescent="0.25">
      <c r="A212" s="35"/>
      <c r="B212" s="39"/>
    </row>
    <row r="213" spans="1:2" x14ac:dyDescent="0.25">
      <c r="A213" s="35"/>
      <c r="B213" s="39"/>
    </row>
    <row r="214" spans="1:2" x14ac:dyDescent="0.25">
      <c r="A214" s="35"/>
      <c r="B214" s="39"/>
    </row>
    <row r="215" spans="1:2" x14ac:dyDescent="0.25">
      <c r="A215" s="35"/>
      <c r="B215" s="39"/>
    </row>
    <row r="216" spans="1:2" x14ac:dyDescent="0.25">
      <c r="A216" s="35"/>
      <c r="B216" s="39"/>
    </row>
    <row r="217" spans="1:2" x14ac:dyDescent="0.25">
      <c r="A217" s="35"/>
      <c r="B217" s="39"/>
    </row>
    <row r="218" spans="1:2" x14ac:dyDescent="0.25">
      <c r="A218" s="35"/>
      <c r="B218" s="39"/>
    </row>
    <row r="219" spans="1:2" x14ac:dyDescent="0.25">
      <c r="A219" s="35"/>
      <c r="B219" s="39"/>
    </row>
    <row r="220" spans="1:2" x14ac:dyDescent="0.25">
      <c r="A220" s="35"/>
      <c r="B220" s="39"/>
    </row>
    <row r="221" spans="1:2" x14ac:dyDescent="0.25">
      <c r="A221" s="35"/>
      <c r="B221" s="39"/>
    </row>
    <row r="222" spans="1:2" x14ac:dyDescent="0.25">
      <c r="A222" s="35"/>
      <c r="B222" s="39"/>
    </row>
    <row r="223" spans="1:2" x14ac:dyDescent="0.25">
      <c r="A223" s="35"/>
      <c r="B223" s="39"/>
    </row>
    <row r="224" spans="1:2" x14ac:dyDescent="0.25">
      <c r="A224" s="35"/>
      <c r="B224" s="39"/>
    </row>
    <row r="225" spans="1:2" x14ac:dyDescent="0.25">
      <c r="A225" s="35"/>
      <c r="B225" s="39"/>
    </row>
    <row r="226" spans="1:2" x14ac:dyDescent="0.25">
      <c r="A226" s="35"/>
      <c r="B226" s="39"/>
    </row>
    <row r="227" spans="1:2" x14ac:dyDescent="0.25">
      <c r="A227" s="35"/>
      <c r="B227" s="39"/>
    </row>
    <row r="228" spans="1:2" x14ac:dyDescent="0.25">
      <c r="A228" s="35"/>
      <c r="B228" s="39"/>
    </row>
    <row r="229" spans="1:2" x14ac:dyDescent="0.25">
      <c r="A229" s="35"/>
      <c r="B229" s="39"/>
    </row>
    <row r="230" spans="1:2" x14ac:dyDescent="0.25">
      <c r="A230" s="35"/>
      <c r="B230" s="39"/>
    </row>
    <row r="231" spans="1:2" x14ac:dyDescent="0.25">
      <c r="A231" s="35"/>
      <c r="B231" s="39"/>
    </row>
    <row r="232" spans="1:2" x14ac:dyDescent="0.25">
      <c r="A232" s="35"/>
      <c r="B232" s="39"/>
    </row>
    <row r="233" spans="1:2" x14ac:dyDescent="0.25">
      <c r="A233" s="35"/>
      <c r="B233" s="39"/>
    </row>
    <row r="234" spans="1:2" x14ac:dyDescent="0.25">
      <c r="A234" s="35"/>
      <c r="B234" s="39"/>
    </row>
    <row r="235" spans="1:2" x14ac:dyDescent="0.25">
      <c r="A235" s="35"/>
      <c r="B235" s="39"/>
    </row>
    <row r="236" spans="1:2" x14ac:dyDescent="0.25">
      <c r="A236" s="35"/>
      <c r="B236" s="39"/>
    </row>
    <row r="237" spans="1:2" x14ac:dyDescent="0.25">
      <c r="A237" s="35"/>
      <c r="B237" s="39"/>
    </row>
    <row r="238" spans="1:2" x14ac:dyDescent="0.25">
      <c r="A238" s="35"/>
      <c r="B238" s="39"/>
    </row>
    <row r="239" spans="1:2" x14ac:dyDescent="0.25">
      <c r="A239" s="35"/>
      <c r="B239" s="39"/>
    </row>
    <row r="240" spans="1:2" x14ac:dyDescent="0.25">
      <c r="A240" s="35"/>
      <c r="B240" s="39"/>
    </row>
    <row r="241" spans="1:2" x14ac:dyDescent="0.25">
      <c r="A241" s="35"/>
      <c r="B241" s="39"/>
    </row>
    <row r="242" spans="1:2" x14ac:dyDescent="0.25">
      <c r="A242" s="35"/>
      <c r="B242" s="39"/>
    </row>
    <row r="243" spans="1:2" x14ac:dyDescent="0.25">
      <c r="A243" s="35"/>
      <c r="B243" s="39"/>
    </row>
    <row r="244" spans="1:2" x14ac:dyDescent="0.25">
      <c r="A244" s="35"/>
      <c r="B244" s="39"/>
    </row>
    <row r="245" spans="1:2" x14ac:dyDescent="0.25">
      <c r="A245" s="35"/>
      <c r="B245" s="39"/>
    </row>
    <row r="246" spans="1:2" x14ac:dyDescent="0.25">
      <c r="A246" s="35"/>
      <c r="B246" s="39"/>
    </row>
    <row r="247" spans="1:2" x14ac:dyDescent="0.25">
      <c r="A247" s="35"/>
      <c r="B247" s="39"/>
    </row>
    <row r="248" spans="1:2" x14ac:dyDescent="0.25">
      <c r="A248" s="35"/>
      <c r="B248" s="39"/>
    </row>
    <row r="249" spans="1:2" x14ac:dyDescent="0.25">
      <c r="A249" s="35"/>
      <c r="B249" s="39"/>
    </row>
    <row r="250" spans="1:2" x14ac:dyDescent="0.25">
      <c r="A250" s="35"/>
      <c r="B250" s="39"/>
    </row>
    <row r="251" spans="1:2" x14ac:dyDescent="0.25">
      <c r="A251" s="35"/>
    </row>
    <row r="252" spans="1:2" x14ac:dyDescent="0.25">
      <c r="A252" s="35"/>
    </row>
    <row r="253" spans="1:2" x14ac:dyDescent="0.25">
      <c r="A253" s="35"/>
    </row>
    <row r="254" spans="1:2" x14ac:dyDescent="0.25">
      <c r="A254" s="35"/>
    </row>
    <row r="255" spans="1:2" x14ac:dyDescent="0.25">
      <c r="A255" s="35"/>
    </row>
    <row r="256" spans="1:2" x14ac:dyDescent="0.25">
      <c r="A256" s="35"/>
    </row>
    <row r="257" spans="1:1" x14ac:dyDescent="0.25">
      <c r="A257" s="35"/>
    </row>
    <row r="258" spans="1:1" x14ac:dyDescent="0.25">
      <c r="A258" s="35"/>
    </row>
    <row r="259" spans="1:1" x14ac:dyDescent="0.25">
      <c r="A259" s="35"/>
    </row>
    <row r="260" spans="1:1" x14ac:dyDescent="0.25">
      <c r="A260" s="35"/>
    </row>
  </sheetData>
  <mergeCells count="2">
    <mergeCell ref="A4:G4"/>
    <mergeCell ref="A5:G5"/>
  </mergeCells>
  <pageMargins left="0.70866141732283472" right="0.70866141732283472" top="0.74803149606299213" bottom="0.74803149606299213" header="0.31496062992125984" footer="0.31496062992125984"/>
  <pageSetup paperSize="9" scale="5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55"/>
  <sheetViews>
    <sheetView showGridLines="0" zoomScaleNormal="100" workbookViewId="0"/>
  </sheetViews>
  <sheetFormatPr defaultColWidth="8.88671875" defaultRowHeight="15" x14ac:dyDescent="0.25"/>
  <cols>
    <col min="1" max="1" width="24.44140625" style="1" bestFit="1" customWidth="1"/>
    <col min="2" max="8" width="13.88671875" style="1" customWidth="1"/>
    <col min="9" max="9" width="29.109375" style="1" customWidth="1"/>
    <col min="10" max="16384" width="8.88671875" style="1"/>
  </cols>
  <sheetData>
    <row r="4" spans="1:9" ht="45.75" customHeight="1" x14ac:dyDescent="0.25">
      <c r="A4" s="73" t="s">
        <v>29</v>
      </c>
      <c r="B4" s="76"/>
      <c r="C4" s="76"/>
      <c r="D4" s="76"/>
      <c r="E4" s="76"/>
      <c r="F4" s="76"/>
      <c r="G4" s="76"/>
      <c r="H4" s="76"/>
    </row>
    <row r="5" spans="1:9" ht="15.75" thickBot="1" x14ac:dyDescent="0.3"/>
    <row r="6" spans="1:9" ht="20.25" thickTop="1" thickBot="1" x14ac:dyDescent="0.3">
      <c r="A6" s="8" t="s">
        <v>1</v>
      </c>
      <c r="B6" s="3"/>
      <c r="C6" s="40"/>
    </row>
    <row r="7" spans="1:9" ht="20.25" thickTop="1" thickBot="1" x14ac:dyDescent="0.3">
      <c r="A7" s="41"/>
      <c r="B7" s="40"/>
      <c r="C7" s="40"/>
    </row>
    <row r="8" spans="1:9" ht="16.5" thickTop="1" thickBot="1" x14ac:dyDescent="0.3">
      <c r="A8" s="42"/>
      <c r="B8" s="43" t="s">
        <v>30</v>
      </c>
      <c r="C8" s="43" t="s">
        <v>31</v>
      </c>
    </row>
    <row r="9" spans="1:9" ht="16.5" thickTop="1" thickBot="1" x14ac:dyDescent="0.3">
      <c r="A9" s="44" t="s">
        <v>32</v>
      </c>
      <c r="B9" s="45">
        <f>B19+B23+B29</f>
        <v>27616.799599999998</v>
      </c>
      <c r="C9" s="46">
        <f>SUM(E14:E49)</f>
        <v>2618408.5047286199</v>
      </c>
    </row>
    <row r="10" spans="1:9" ht="16.5" thickTop="1" thickBot="1" x14ac:dyDescent="0.3">
      <c r="A10" s="44" t="s">
        <v>33</v>
      </c>
      <c r="B10" s="45">
        <f>B15+B21+B25+B27+B31</f>
        <v>58077.252410000001</v>
      </c>
      <c r="C10" s="46">
        <f>SUM(F14:F49)</f>
        <v>5463161.5459084986</v>
      </c>
    </row>
    <row r="11" spans="1:9" ht="16.5" thickTop="1" x14ac:dyDescent="0.25">
      <c r="A11" s="47"/>
      <c r="B11" s="48"/>
      <c r="C11" s="49"/>
      <c r="D11" s="50"/>
      <c r="E11" s="51"/>
      <c r="F11" s="51"/>
      <c r="G11" s="51"/>
      <c r="H11" s="51"/>
      <c r="I11" s="51"/>
    </row>
    <row r="12" spans="1:9" ht="16.5" thickBot="1" x14ac:dyDescent="0.3">
      <c r="A12" s="2"/>
      <c r="B12" s="3"/>
      <c r="C12" s="22"/>
      <c r="D12" s="52"/>
      <c r="E12" s="52"/>
      <c r="F12" s="52"/>
      <c r="G12" s="52"/>
      <c r="H12" s="52"/>
      <c r="I12" s="52"/>
    </row>
    <row r="13" spans="1:9" ht="63.75" thickTop="1" x14ac:dyDescent="0.25">
      <c r="A13" s="53" t="s">
        <v>23</v>
      </c>
      <c r="B13" s="53" t="s">
        <v>34</v>
      </c>
      <c r="C13" s="29" t="s">
        <v>24</v>
      </c>
      <c r="D13" s="53" t="s">
        <v>35</v>
      </c>
      <c r="E13" s="53" t="s">
        <v>36</v>
      </c>
      <c r="F13" s="53" t="s">
        <v>37</v>
      </c>
      <c r="G13" s="53" t="s">
        <v>38</v>
      </c>
      <c r="H13" s="53" t="s">
        <v>39</v>
      </c>
      <c r="I13" s="53" t="s">
        <v>40</v>
      </c>
    </row>
    <row r="14" spans="1:9" x14ac:dyDescent="0.25">
      <c r="A14" s="54"/>
      <c r="B14" s="55"/>
      <c r="C14" s="32"/>
      <c r="D14" s="56"/>
      <c r="E14" s="57"/>
      <c r="F14" s="57"/>
      <c r="G14" s="58"/>
      <c r="H14" s="58"/>
    </row>
    <row r="15" spans="1:9" x14ac:dyDescent="0.25">
      <c r="A15" s="35">
        <v>42320</v>
      </c>
      <c r="B15" s="59">
        <v>1251</v>
      </c>
      <c r="C15" s="36">
        <f>B15/370706931</f>
        <v>3.3746334243747926E-6</v>
      </c>
      <c r="D15" s="33">
        <v>95.9</v>
      </c>
      <c r="E15" s="60"/>
      <c r="F15" s="60">
        <f>B15*D15</f>
        <v>119970.90000000001</v>
      </c>
      <c r="G15" s="33">
        <v>95.9</v>
      </c>
      <c r="H15" s="33">
        <v>95.9</v>
      </c>
    </row>
    <row r="16" spans="1:9" x14ac:dyDescent="0.25">
      <c r="A16" s="54"/>
      <c r="B16" s="59"/>
      <c r="C16" s="59"/>
      <c r="D16" s="33"/>
      <c r="E16" s="60"/>
      <c r="F16" s="60"/>
      <c r="G16" s="32"/>
      <c r="H16" s="32"/>
    </row>
    <row r="17" spans="1:9" ht="75" x14ac:dyDescent="0.25">
      <c r="A17" s="61">
        <v>42338</v>
      </c>
      <c r="B17" s="59"/>
      <c r="C17" s="59"/>
      <c r="D17" s="33"/>
      <c r="E17" s="60"/>
      <c r="F17" s="60"/>
      <c r="G17" s="62"/>
      <c r="H17" s="32"/>
      <c r="I17" s="63" t="s">
        <v>41</v>
      </c>
    </row>
    <row r="18" spans="1:9" x14ac:dyDescent="0.25">
      <c r="A18" s="54"/>
      <c r="B18" s="64"/>
      <c r="C18" s="59"/>
      <c r="D18" s="33"/>
      <c r="E18" s="60"/>
      <c r="F18" s="60"/>
      <c r="G18" s="62"/>
      <c r="H18" s="32"/>
    </row>
    <row r="19" spans="1:9" x14ac:dyDescent="0.25">
      <c r="A19" s="61">
        <v>42342</v>
      </c>
      <c r="B19" s="64">
        <v>8990.7996000000003</v>
      </c>
      <c r="C19" s="36">
        <f>B19/370706931</f>
        <v>2.4253119777790181E-5</v>
      </c>
      <c r="D19" s="33">
        <v>96.943449999999999</v>
      </c>
      <c r="E19" s="60">
        <f>B19*D19</f>
        <v>871599.13148262003</v>
      </c>
      <c r="G19" s="65">
        <v>96.943449999999999</v>
      </c>
      <c r="H19" s="33">
        <v>96.943449999999999</v>
      </c>
    </row>
    <row r="20" spans="1:9" x14ac:dyDescent="0.25">
      <c r="A20" s="54"/>
      <c r="B20" s="64"/>
      <c r="C20" s="59"/>
      <c r="D20" s="33"/>
      <c r="E20" s="60"/>
      <c r="F20" s="60"/>
      <c r="G20" s="62"/>
      <c r="H20" s="32"/>
    </row>
    <row r="21" spans="1:9" x14ac:dyDescent="0.25">
      <c r="A21" s="35">
        <v>42348</v>
      </c>
      <c r="B21" s="64">
        <v>1071.2524100000001</v>
      </c>
      <c r="C21" s="36">
        <f>B21/370706931</f>
        <v>2.8897555465452035E-6</v>
      </c>
      <c r="D21" s="33">
        <v>96.85</v>
      </c>
      <c r="E21" s="60"/>
      <c r="F21" s="60">
        <f>B21*D21</f>
        <v>103750.7959085</v>
      </c>
      <c r="G21" s="65">
        <v>96.85</v>
      </c>
      <c r="H21" s="33">
        <v>96.85</v>
      </c>
    </row>
    <row r="22" spans="1:9" x14ac:dyDescent="0.25">
      <c r="A22" s="35"/>
      <c r="B22" s="64"/>
      <c r="C22" s="64"/>
      <c r="D22" s="33"/>
      <c r="E22" s="60"/>
      <c r="F22" s="60"/>
      <c r="G22" s="62"/>
      <c r="H22" s="32"/>
    </row>
    <row r="23" spans="1:9" x14ac:dyDescent="0.25">
      <c r="A23" s="35">
        <v>42375</v>
      </c>
      <c r="B23" s="64">
        <v>9078</v>
      </c>
      <c r="C23" s="36">
        <f>B23/370706931</f>
        <v>2.4488347103496699E-5</v>
      </c>
      <c r="D23" s="33">
        <v>96.621118999999993</v>
      </c>
      <c r="E23" s="60">
        <f>B23*D23</f>
        <v>877126.51828199998</v>
      </c>
      <c r="F23" s="60"/>
      <c r="G23" s="65">
        <v>96.621118999999993</v>
      </c>
      <c r="H23" s="33">
        <v>96.621118999999993</v>
      </c>
    </row>
    <row r="24" spans="1:9" x14ac:dyDescent="0.25">
      <c r="A24" s="35"/>
      <c r="B24" s="64"/>
      <c r="C24" s="64"/>
      <c r="D24" s="33"/>
      <c r="E24" s="60"/>
      <c r="F24" s="60"/>
      <c r="G24" s="62"/>
      <c r="H24" s="32"/>
    </row>
    <row r="25" spans="1:9" x14ac:dyDescent="0.25">
      <c r="A25" s="35">
        <v>42381</v>
      </c>
      <c r="B25" s="64">
        <v>606</v>
      </c>
      <c r="C25" s="36">
        <f>B25/370706931</f>
        <v>1.6347145125268779E-6</v>
      </c>
      <c r="D25" s="33">
        <v>96.3</v>
      </c>
      <c r="E25" s="60"/>
      <c r="F25" s="60">
        <f>B25*D25</f>
        <v>58357.799999999996</v>
      </c>
      <c r="G25" s="65">
        <v>96.3</v>
      </c>
      <c r="H25" s="33">
        <v>96.3</v>
      </c>
    </row>
    <row r="26" spans="1:9" x14ac:dyDescent="0.25">
      <c r="A26" s="35"/>
      <c r="B26" s="64"/>
      <c r="C26" s="64"/>
      <c r="D26" s="33"/>
      <c r="E26" s="60"/>
      <c r="F26" s="60"/>
      <c r="G26" s="62"/>
      <c r="H26" s="32"/>
    </row>
    <row r="27" spans="1:9" x14ac:dyDescent="0.25">
      <c r="A27" s="35">
        <v>42401</v>
      </c>
      <c r="B27" s="64">
        <v>54162</v>
      </c>
      <c r="C27" s="36">
        <f>B27/370706931</f>
        <v>1.4610463271861511E-4</v>
      </c>
      <c r="D27" s="33">
        <v>94.1</v>
      </c>
      <c r="E27" s="60"/>
      <c r="F27" s="60">
        <f>B27*D27</f>
        <v>5096644.1999999993</v>
      </c>
      <c r="G27" s="65">
        <v>94.1</v>
      </c>
      <c r="H27" s="33">
        <v>94.1</v>
      </c>
    </row>
    <row r="28" spans="1:9" x14ac:dyDescent="0.25">
      <c r="A28" s="35"/>
      <c r="B28" s="64"/>
      <c r="C28" s="64"/>
      <c r="D28" s="33"/>
      <c r="E28" s="60"/>
      <c r="F28" s="60"/>
      <c r="G28" s="62"/>
      <c r="H28" s="32"/>
    </row>
    <row r="29" spans="1:9" x14ac:dyDescent="0.25">
      <c r="A29" s="35">
        <v>42405</v>
      </c>
      <c r="B29" s="64">
        <v>9548</v>
      </c>
      <c r="C29" s="36">
        <f>B29/370706931</f>
        <v>2.5756194992750217E-5</v>
      </c>
      <c r="D29" s="33">
        <v>91.085342999999995</v>
      </c>
      <c r="E29" s="60">
        <f>B29*D29</f>
        <v>869682.85496399994</v>
      </c>
      <c r="F29" s="60"/>
      <c r="G29" s="65">
        <v>91.085342999999995</v>
      </c>
      <c r="H29" s="33">
        <v>91.085342999999995</v>
      </c>
    </row>
    <row r="30" spans="1:9" x14ac:dyDescent="0.25">
      <c r="A30" s="35"/>
      <c r="B30" s="64"/>
      <c r="C30" s="64"/>
      <c r="D30" s="33"/>
      <c r="E30" s="60"/>
      <c r="F30" s="60"/>
      <c r="G30" s="62"/>
      <c r="H30" s="32"/>
    </row>
    <row r="31" spans="1:9" x14ac:dyDescent="0.25">
      <c r="A31" s="35">
        <v>42412</v>
      </c>
      <c r="B31" s="64">
        <v>987</v>
      </c>
      <c r="C31" s="36">
        <f>B31/370706931</f>
        <v>2.6624805674323903E-6</v>
      </c>
      <c r="D31" s="33">
        <v>85.55</v>
      </c>
      <c r="E31" s="60"/>
      <c r="F31" s="60">
        <f>B31*D31</f>
        <v>84437.849999999991</v>
      </c>
      <c r="G31" s="65">
        <v>85.55</v>
      </c>
      <c r="H31" s="33">
        <v>85.55</v>
      </c>
    </row>
    <row r="32" spans="1:9" x14ac:dyDescent="0.25">
      <c r="A32" s="35"/>
      <c r="B32" s="64"/>
      <c r="C32" s="64"/>
      <c r="D32" s="33"/>
      <c r="E32" s="60"/>
      <c r="F32" s="60"/>
      <c r="G32" s="32"/>
      <c r="H32" s="32"/>
    </row>
    <row r="33" spans="1:9" ht="75" x14ac:dyDescent="0.25">
      <c r="A33" s="61">
        <v>42425</v>
      </c>
      <c r="B33" s="66">
        <v>196</v>
      </c>
      <c r="C33" s="67"/>
      <c r="D33" s="68"/>
      <c r="E33" s="69"/>
      <c r="F33" s="69"/>
      <c r="G33" s="70"/>
      <c r="H33" s="68"/>
      <c r="I33" s="63" t="s">
        <v>42</v>
      </c>
    </row>
    <row r="34" spans="1:9" x14ac:dyDescent="0.25">
      <c r="A34" s="35"/>
      <c r="B34" s="64"/>
      <c r="C34" s="64"/>
      <c r="D34" s="33"/>
      <c r="E34" s="60"/>
      <c r="F34" s="60"/>
      <c r="G34" s="32"/>
      <c r="H34" s="32"/>
    </row>
    <row r="35" spans="1:9" x14ac:dyDescent="0.25">
      <c r="A35" s="35"/>
      <c r="B35" s="64"/>
      <c r="C35" s="64"/>
      <c r="D35" s="33"/>
      <c r="E35" s="60"/>
      <c r="F35" s="60"/>
      <c r="G35" s="32"/>
      <c r="H35" s="32"/>
    </row>
    <row r="36" spans="1:9" x14ac:dyDescent="0.25">
      <c r="A36" s="35"/>
      <c r="B36" s="64"/>
      <c r="C36" s="64"/>
      <c r="D36" s="33"/>
      <c r="E36" s="60"/>
      <c r="F36" s="60"/>
      <c r="G36" s="32"/>
      <c r="H36" s="32"/>
    </row>
    <row r="37" spans="1:9" x14ac:dyDescent="0.25">
      <c r="A37" s="35"/>
      <c r="B37" s="64"/>
      <c r="C37" s="64"/>
      <c r="D37" s="33"/>
      <c r="E37" s="60"/>
      <c r="F37" s="60"/>
      <c r="G37" s="32"/>
      <c r="H37" s="32"/>
    </row>
    <row r="38" spans="1:9" x14ac:dyDescent="0.25">
      <c r="A38" s="35"/>
      <c r="B38" s="64"/>
      <c r="C38" s="64"/>
      <c r="D38" s="33"/>
      <c r="E38" s="60"/>
      <c r="F38" s="60"/>
      <c r="G38" s="32"/>
      <c r="H38" s="32"/>
    </row>
    <row r="39" spans="1:9" x14ac:dyDescent="0.25">
      <c r="A39" s="35"/>
      <c r="B39" s="64"/>
      <c r="C39" s="64"/>
      <c r="D39" s="33"/>
      <c r="E39" s="60"/>
      <c r="F39" s="60"/>
      <c r="G39" s="32"/>
      <c r="H39" s="32"/>
    </row>
    <row r="40" spans="1:9" x14ac:dyDescent="0.25">
      <c r="A40" s="35"/>
      <c r="B40" s="64"/>
      <c r="C40" s="64"/>
      <c r="D40" s="33"/>
      <c r="E40" s="60"/>
      <c r="F40" s="60"/>
      <c r="G40" s="32"/>
      <c r="H40" s="32"/>
    </row>
    <row r="41" spans="1:9" x14ac:dyDescent="0.25">
      <c r="A41" s="35"/>
      <c r="B41" s="64"/>
      <c r="C41" s="64"/>
      <c r="D41" s="33"/>
      <c r="E41" s="60"/>
      <c r="F41" s="60"/>
      <c r="G41" s="32"/>
      <c r="H41" s="32"/>
    </row>
    <row r="42" spans="1:9" x14ac:dyDescent="0.25">
      <c r="A42" s="35"/>
      <c r="B42" s="64"/>
      <c r="C42" s="64"/>
      <c r="D42" s="33"/>
      <c r="E42" s="60"/>
      <c r="F42" s="60"/>
      <c r="G42" s="32"/>
      <c r="H42" s="32"/>
    </row>
    <row r="43" spans="1:9" x14ac:dyDescent="0.25">
      <c r="A43" s="35"/>
      <c r="B43" s="64"/>
      <c r="C43" s="64"/>
      <c r="D43" s="65"/>
      <c r="E43" s="71"/>
      <c r="F43" s="71"/>
      <c r="G43" s="62"/>
      <c r="H43" s="62"/>
    </row>
    <row r="44" spans="1:9" x14ac:dyDescent="0.25">
      <c r="A44" s="35"/>
      <c r="B44" s="64"/>
      <c r="C44" s="64"/>
      <c r="D44" s="65"/>
      <c r="E44" s="71"/>
      <c r="F44" s="71"/>
      <c r="G44" s="62"/>
      <c r="H44" s="62"/>
    </row>
    <row r="45" spans="1:9" x14ac:dyDescent="0.25">
      <c r="A45" s="35"/>
      <c r="B45" s="64"/>
      <c r="C45" s="64"/>
      <c r="D45" s="65"/>
      <c r="E45" s="71"/>
      <c r="F45" s="71"/>
      <c r="G45" s="62"/>
      <c r="H45" s="62"/>
    </row>
    <row r="46" spans="1:9" x14ac:dyDescent="0.25">
      <c r="A46" s="35"/>
      <c r="B46" s="64"/>
      <c r="C46" s="64"/>
      <c r="D46" s="65"/>
      <c r="E46" s="71"/>
      <c r="F46" s="71"/>
      <c r="G46" s="62"/>
      <c r="H46" s="62"/>
    </row>
    <row r="47" spans="1:9" x14ac:dyDescent="0.25">
      <c r="A47" s="35"/>
      <c r="B47" s="64"/>
      <c r="C47" s="64"/>
      <c r="D47" s="65"/>
      <c r="E47" s="71"/>
      <c r="F47" s="71"/>
      <c r="G47" s="62"/>
      <c r="H47" s="62"/>
    </row>
    <row r="48" spans="1:9" x14ac:dyDescent="0.25">
      <c r="A48" s="35"/>
      <c r="B48" s="64"/>
      <c r="C48" s="64"/>
      <c r="D48" s="65"/>
      <c r="E48" s="71"/>
      <c r="F48" s="71"/>
      <c r="G48" s="62"/>
      <c r="H48" s="62"/>
    </row>
    <row r="49" spans="1:8" x14ac:dyDescent="0.25">
      <c r="A49" s="35"/>
      <c r="B49" s="64"/>
      <c r="C49" s="64"/>
      <c r="D49" s="65"/>
      <c r="E49" s="71"/>
      <c r="F49" s="71"/>
      <c r="G49" s="62"/>
      <c r="H49" s="62"/>
    </row>
    <row r="50" spans="1:8" x14ac:dyDescent="0.25">
      <c r="A50" s="54"/>
      <c r="B50" s="64"/>
      <c r="C50" s="64"/>
      <c r="D50" s="65"/>
      <c r="E50" s="71"/>
      <c r="F50" s="71"/>
      <c r="G50" s="62"/>
      <c r="H50" s="62"/>
    </row>
    <row r="51" spans="1:8" x14ac:dyDescent="0.25">
      <c r="A51" s="54"/>
      <c r="B51" s="64"/>
      <c r="C51" s="64"/>
      <c r="D51" s="65"/>
      <c r="E51" s="71"/>
      <c r="F51" s="71"/>
      <c r="G51" s="62"/>
      <c r="H51" s="62"/>
    </row>
    <row r="52" spans="1:8" x14ac:dyDescent="0.25">
      <c r="A52" s="54"/>
      <c r="B52" s="64"/>
      <c r="C52" s="64"/>
      <c r="D52" s="65"/>
      <c r="E52" s="71"/>
      <c r="F52" s="71"/>
      <c r="G52" s="62"/>
      <c r="H52" s="62"/>
    </row>
    <row r="53" spans="1:8" x14ac:dyDescent="0.25">
      <c r="A53" s="54"/>
      <c r="B53" s="64"/>
      <c r="C53" s="64"/>
      <c r="D53" s="65"/>
      <c r="E53" s="71"/>
      <c r="F53" s="71"/>
      <c r="G53" s="62"/>
      <c r="H53" s="62"/>
    </row>
    <row r="54" spans="1:8" x14ac:dyDescent="0.25">
      <c r="A54" s="54"/>
      <c r="B54" s="64"/>
      <c r="C54" s="64"/>
      <c r="D54" s="65"/>
      <c r="E54" s="71"/>
      <c r="F54" s="71"/>
      <c r="G54" s="62"/>
      <c r="H54" s="62"/>
    </row>
    <row r="55" spans="1:8" x14ac:dyDescent="0.25">
      <c r="A55" s="54"/>
      <c r="B55" s="64"/>
      <c r="C55" s="64"/>
      <c r="D55" s="65"/>
      <c r="E55" s="71"/>
      <c r="F55" s="71"/>
      <c r="G55" s="62"/>
      <c r="H55" s="62"/>
    </row>
  </sheetData>
  <mergeCells count="1">
    <mergeCell ref="A4:H4"/>
  </mergeCells>
  <pageMargins left="0.70866141732283472" right="0.70866141732283472" top="0.74803149606299213" bottom="0.74803149606299213" header="0.31496062992125984" footer="0.31496062992125984"/>
  <pageSetup paperSize="9" scale="4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Second Trading Line</vt:lpstr>
      <vt:lpstr>Ordinary Trading Line</vt:lpstr>
      <vt:lpstr>'Ordinary Trading Line'!Print_Area</vt:lpstr>
      <vt:lpstr>'Second Trading Line'!Print_Area</vt:lpstr>
      <vt:lpstr>Summary!Print_Area</vt:lpstr>
    </vt:vector>
  </TitlesOfParts>
  <Company>Swiss 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Guilherme</dc:creator>
  <cp:lastModifiedBy>Leandro Guilherme</cp:lastModifiedBy>
  <dcterms:created xsi:type="dcterms:W3CDTF">2016-03-02T17:44:54Z</dcterms:created>
  <dcterms:modified xsi:type="dcterms:W3CDTF">2017-01-19T11:08:34Z</dcterms:modified>
</cp:coreProperties>
</file>