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5.xml" ContentType="application/vnd.openxmlformats-officedocument.drawing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0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1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2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6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7.xml" ContentType="application/vnd.openxmlformats-officedocument.drawing+xml"/>
  <Override PartName="/xl/charts/chart25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26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5W7ZL\Desktop\sigma 2 2019\"/>
    </mc:Choice>
  </mc:AlternateContent>
  <bookViews>
    <workbookView xWindow="120" yWindow="120" windowWidth="8415" windowHeight="6960" tabRatio="606"/>
  </bookViews>
  <sheets>
    <sheet name="Fig1_Number_of_events" sheetId="8" r:id="rId1"/>
    <sheet name="Figure 5" sheetId="54" state="hidden" r:id="rId2"/>
    <sheet name="Figure 5 (2)" sheetId="76" state="hidden" r:id="rId3"/>
    <sheet name="Figure 5 (3)" sheetId="77" state="hidden" r:id="rId4"/>
    <sheet name="Fig4_Insured vs Uninsured losse" sheetId="16" state="hidden" r:id="rId5"/>
    <sheet name="Fig 5" sheetId="30" state="hidden" r:id="rId6"/>
    <sheet name="Fig 6" sheetId="28" state="hidden" r:id="rId7"/>
    <sheet name="Fig 7" sheetId="29" state="hidden" r:id="rId8"/>
  </sheets>
  <externalReferences>
    <externalReference r:id="rId9"/>
    <externalReference r:id="rId10"/>
  </externalReferences>
  <definedNames>
    <definedName name="_ym1">[1]settings!$B$15</definedName>
    <definedName name="_xlnm.Print_Area" localSheetId="0">Fig1_Number_of_events!#REF!</definedName>
  </definedNames>
  <calcPr calcId="152511"/>
</workbook>
</file>

<file path=xl/calcChain.xml><?xml version="1.0" encoding="utf-8"?>
<calcChain xmlns="http://schemas.openxmlformats.org/spreadsheetml/2006/main">
  <c r="V13" i="77" l="1"/>
  <c r="S13" i="77"/>
  <c r="P13" i="77"/>
  <c r="M13" i="77"/>
  <c r="J13" i="77"/>
  <c r="G13" i="77"/>
  <c r="D13" i="77"/>
  <c r="V12" i="77"/>
  <c r="S12" i="77"/>
  <c r="P12" i="77"/>
  <c r="M12" i="77"/>
  <c r="J12" i="77"/>
  <c r="G12" i="77"/>
  <c r="D12" i="77"/>
  <c r="V11" i="77"/>
  <c r="S11" i="77"/>
  <c r="P11" i="77"/>
  <c r="M11" i="77"/>
  <c r="J11" i="77"/>
  <c r="G11" i="77"/>
  <c r="D11" i="77"/>
  <c r="V10" i="77"/>
  <c r="S10" i="77"/>
  <c r="P10" i="77"/>
  <c r="M10" i="77"/>
  <c r="J10" i="77"/>
  <c r="G10" i="77"/>
  <c r="D10" i="77"/>
  <c r="V9" i="77"/>
  <c r="S9" i="77"/>
  <c r="P9" i="77"/>
  <c r="M9" i="77"/>
  <c r="J9" i="77"/>
  <c r="G9" i="77"/>
  <c r="D9" i="77"/>
  <c r="V8" i="77"/>
  <c r="S8" i="77"/>
  <c r="P8" i="77"/>
  <c r="M8" i="77"/>
  <c r="J8" i="77"/>
  <c r="G8" i="77"/>
  <c r="D8" i="77"/>
  <c r="V7" i="77"/>
  <c r="S7" i="77"/>
  <c r="P7" i="77"/>
  <c r="M7" i="77"/>
  <c r="J7" i="77"/>
  <c r="G7" i="77"/>
  <c r="D7" i="77"/>
  <c r="V6" i="77"/>
  <c r="S6" i="77"/>
  <c r="P6" i="77"/>
  <c r="M6" i="77"/>
  <c r="J6" i="77"/>
  <c r="G6" i="77"/>
  <c r="D6" i="77"/>
  <c r="V5" i="77"/>
  <c r="S5" i="77"/>
  <c r="P5" i="77"/>
  <c r="M5" i="77"/>
  <c r="J5" i="77"/>
  <c r="G5" i="77"/>
  <c r="D5" i="77"/>
  <c r="V4" i="77"/>
  <c r="S4" i="77"/>
  <c r="P4" i="77"/>
  <c r="M4" i="77"/>
  <c r="J4" i="77"/>
  <c r="G4" i="77"/>
  <c r="D4" i="77"/>
  <c r="V2" i="77"/>
  <c r="S2" i="77"/>
  <c r="P2" i="77"/>
  <c r="M2" i="77"/>
  <c r="J2" i="77"/>
  <c r="G2" i="77"/>
  <c r="D2" i="77"/>
  <c r="V13" i="76" l="1"/>
  <c r="S13" i="76"/>
  <c r="P13" i="76"/>
  <c r="M13" i="76"/>
  <c r="J13" i="76"/>
  <c r="G13" i="76"/>
  <c r="D13" i="76"/>
  <c r="V12" i="76"/>
  <c r="S12" i="76"/>
  <c r="P12" i="76"/>
  <c r="M12" i="76"/>
  <c r="J12" i="76"/>
  <c r="G12" i="76"/>
  <c r="D12" i="76"/>
  <c r="V11" i="76"/>
  <c r="S11" i="76"/>
  <c r="P11" i="76"/>
  <c r="M11" i="76"/>
  <c r="J11" i="76"/>
  <c r="G11" i="76"/>
  <c r="D11" i="76"/>
  <c r="V10" i="76"/>
  <c r="S10" i="76"/>
  <c r="P10" i="76"/>
  <c r="M10" i="76"/>
  <c r="J10" i="76"/>
  <c r="G10" i="76"/>
  <c r="D10" i="76"/>
  <c r="V9" i="76"/>
  <c r="S9" i="76"/>
  <c r="P9" i="76"/>
  <c r="M9" i="76"/>
  <c r="J9" i="76"/>
  <c r="G9" i="76"/>
  <c r="D9" i="76"/>
  <c r="V8" i="76"/>
  <c r="S8" i="76"/>
  <c r="P8" i="76"/>
  <c r="M8" i="76"/>
  <c r="J8" i="76"/>
  <c r="G8" i="76"/>
  <c r="D8" i="76"/>
  <c r="V7" i="76"/>
  <c r="S7" i="76"/>
  <c r="P7" i="76"/>
  <c r="M7" i="76"/>
  <c r="J7" i="76"/>
  <c r="G7" i="76"/>
  <c r="D7" i="76"/>
  <c r="V6" i="76"/>
  <c r="S6" i="76"/>
  <c r="P6" i="76"/>
  <c r="M6" i="76"/>
  <c r="J6" i="76"/>
  <c r="G6" i="76"/>
  <c r="D6" i="76"/>
  <c r="V5" i="76"/>
  <c r="S5" i="76"/>
  <c r="P5" i="76"/>
  <c r="M5" i="76"/>
  <c r="J5" i="76"/>
  <c r="G5" i="76"/>
  <c r="D5" i="76"/>
  <c r="V4" i="76"/>
  <c r="S4" i="76"/>
  <c r="P4" i="76"/>
  <c r="M4" i="76"/>
  <c r="J4" i="76"/>
  <c r="G4" i="76"/>
  <c r="D4" i="76"/>
  <c r="V2" i="76"/>
  <c r="S2" i="76"/>
  <c r="P2" i="76"/>
  <c r="M2" i="76"/>
  <c r="J2" i="76"/>
  <c r="G2" i="76"/>
  <c r="D2" i="76"/>
  <c r="V13" i="54"/>
  <c r="M10" i="54" l="1"/>
  <c r="V12" i="54" l="1"/>
  <c r="V11" i="54"/>
  <c r="V10" i="54"/>
  <c r="V9" i="54"/>
  <c r="V8" i="54"/>
  <c r="V7" i="54"/>
  <c r="V6" i="54"/>
  <c r="V5" i="54"/>
  <c r="V4" i="54"/>
  <c r="V2" i="54"/>
  <c r="S13" i="54"/>
  <c r="S12" i="54"/>
  <c r="S11" i="54"/>
  <c r="S10" i="54"/>
  <c r="S9" i="54"/>
  <c r="S8" i="54"/>
  <c r="S7" i="54"/>
  <c r="S6" i="54"/>
  <c r="S5" i="54"/>
  <c r="S4" i="54"/>
  <c r="S2" i="54"/>
  <c r="P13" i="54"/>
  <c r="P12" i="54"/>
  <c r="P11" i="54"/>
  <c r="P10" i="54"/>
  <c r="P9" i="54"/>
  <c r="P8" i="54"/>
  <c r="P7" i="54"/>
  <c r="P6" i="54"/>
  <c r="P5" i="54"/>
  <c r="P4" i="54"/>
  <c r="P2" i="54"/>
  <c r="M13" i="54"/>
  <c r="M12" i="54"/>
  <c r="M11" i="54"/>
  <c r="M9" i="54"/>
  <c r="M8" i="54"/>
  <c r="M7" i="54"/>
  <c r="M6" i="54"/>
  <c r="M5" i="54"/>
  <c r="M4" i="54"/>
  <c r="M2" i="54"/>
  <c r="J13" i="54"/>
  <c r="J12" i="54"/>
  <c r="J11" i="54"/>
  <c r="J10" i="54"/>
  <c r="J9" i="54"/>
  <c r="J8" i="54"/>
  <c r="J7" i="54"/>
  <c r="J6" i="54"/>
  <c r="J5" i="54"/>
  <c r="J4" i="54"/>
  <c r="J2" i="54"/>
  <c r="G13" i="54"/>
  <c r="G12" i="54"/>
  <c r="G11" i="54"/>
  <c r="G10" i="54"/>
  <c r="G9" i="54"/>
  <c r="G8" i="54"/>
  <c r="G7" i="54"/>
  <c r="G6" i="54"/>
  <c r="G5" i="54"/>
  <c r="G4" i="54"/>
  <c r="G2" i="54"/>
  <c r="D13" i="54"/>
  <c r="D12" i="54"/>
  <c r="D11" i="54"/>
  <c r="D10" i="54"/>
  <c r="D9" i="54"/>
  <c r="D8" i="54"/>
  <c r="D7" i="54"/>
  <c r="D6" i="54"/>
  <c r="D5" i="54"/>
  <c r="D4" i="54"/>
  <c r="D2" i="54"/>
  <c r="D6" i="29" l="1"/>
  <c r="E6" i="29"/>
  <c r="P41" i="29" l="1"/>
  <c r="D5" i="29"/>
  <c r="D4" i="29"/>
  <c r="D3" i="29"/>
  <c r="E51" i="16" l="1"/>
  <c r="E52" i="16"/>
  <c r="F52" i="16"/>
  <c r="E28" i="16"/>
  <c r="G52" i="16" l="1"/>
  <c r="F51" i="16" l="1"/>
  <c r="G51" i="16" s="1"/>
  <c r="E50" i="16" l="1"/>
  <c r="F50" i="16" l="1"/>
  <c r="G50" i="16" s="1"/>
  <c r="E49" i="16"/>
  <c r="E7" i="16" l="1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9" i="16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6" i="16"/>
  <c r="F46" i="16" l="1"/>
  <c r="G46" i="16" s="1"/>
  <c r="F34" i="16"/>
  <c r="G34" i="16" s="1"/>
  <c r="F26" i="16"/>
  <c r="G26" i="16" s="1"/>
  <c r="F18" i="16"/>
  <c r="G18" i="16" s="1"/>
  <c r="F10" i="16"/>
  <c r="G10" i="16" s="1"/>
  <c r="F45" i="16"/>
  <c r="G45" i="16" s="1"/>
  <c r="F37" i="16"/>
  <c r="G37" i="16" s="1"/>
  <c r="F25" i="16"/>
  <c r="G25" i="16" s="1"/>
  <c r="F17" i="16"/>
  <c r="G17" i="16" s="1"/>
  <c r="F9" i="16"/>
  <c r="G9" i="16" s="1"/>
  <c r="F47" i="16"/>
  <c r="G47" i="16" s="1"/>
  <c r="F43" i="16"/>
  <c r="G43" i="16" s="1"/>
  <c r="F39" i="16"/>
  <c r="G39" i="16" s="1"/>
  <c r="F35" i="16"/>
  <c r="G35" i="16" s="1"/>
  <c r="F31" i="16"/>
  <c r="G31" i="16" s="1"/>
  <c r="F27" i="16"/>
  <c r="G27" i="16" s="1"/>
  <c r="F23" i="16"/>
  <c r="F19" i="16"/>
  <c r="G19" i="16" s="1"/>
  <c r="F15" i="16"/>
  <c r="G15" i="16" s="1"/>
  <c r="F11" i="16"/>
  <c r="G11" i="16" s="1"/>
  <c r="F7" i="16"/>
  <c r="G7" i="16" s="1"/>
  <c r="F38" i="16"/>
  <c r="G38" i="16" s="1"/>
  <c r="F49" i="16"/>
  <c r="G49" i="16" s="1"/>
  <c r="F42" i="16"/>
  <c r="G42" i="16" s="1"/>
  <c r="F30" i="16"/>
  <c r="G30" i="16" s="1"/>
  <c r="F22" i="16"/>
  <c r="G22" i="16" s="1"/>
  <c r="F14" i="16"/>
  <c r="G14" i="16" s="1"/>
  <c r="F6" i="16"/>
  <c r="G6" i="16" s="1"/>
  <c r="F41" i="16"/>
  <c r="G41" i="16" s="1"/>
  <c r="F33" i="16"/>
  <c r="G33" i="16" s="1"/>
  <c r="F29" i="16"/>
  <c r="G29" i="16" s="1"/>
  <c r="F21" i="16"/>
  <c r="G21" i="16" s="1"/>
  <c r="F13" i="16"/>
  <c r="F48" i="16"/>
  <c r="G48" i="16" s="1"/>
  <c r="F44" i="16"/>
  <c r="G44" i="16" s="1"/>
  <c r="F40" i="16"/>
  <c r="G40" i="16" s="1"/>
  <c r="F36" i="16"/>
  <c r="G36" i="16" s="1"/>
  <c r="F32" i="16"/>
  <c r="G32" i="16" s="1"/>
  <c r="F28" i="16"/>
  <c r="G28" i="16" s="1"/>
  <c r="F24" i="16"/>
  <c r="G24" i="16" s="1"/>
  <c r="F20" i="16"/>
  <c r="G20" i="16" s="1"/>
  <c r="F16" i="16"/>
  <c r="G16" i="16" s="1"/>
  <c r="F12" i="16"/>
  <c r="G12" i="16" s="1"/>
  <c r="F8" i="16"/>
  <c r="G8" i="16" s="1"/>
  <c r="G13" i="16"/>
  <c r="G23" i="16"/>
</calcChain>
</file>

<file path=xl/connections.xml><?xml version="1.0" encoding="utf-8"?>
<connections xmlns="http://schemas.openxmlformats.org/spreadsheetml/2006/main">
  <connection id="1" sourceFile="N:\GS\ERC\Global\Sigma-Insights\sigma cata\Data\tPivotCtry2.accdb" keepAlive="1" name="tPivotCtry" description="Replaces Economic Loss with Insured Loss when Economic Loss=0 or &lt;Insured Loss" type="5" refreshedVersion="5" background="1" saveData="1">
    <dbPr connection="Provider=Microsoft.ACE.OLEDB.12.0;User ID=Admin;Data Source=\\Corp.gwpnet.com\dfs\SP\GS\ERC\Global\Sigma-Insights\sigma cata\Data\tPivotCtry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_tPivot" commandType="3"/>
  </connection>
</connections>
</file>

<file path=xl/sharedStrings.xml><?xml version="1.0" encoding="utf-8"?>
<sst xmlns="http://schemas.openxmlformats.org/spreadsheetml/2006/main" count="191" uniqueCount="76">
  <si>
    <t>Grand Total</t>
  </si>
  <si>
    <t>Natural catastrophes</t>
  </si>
  <si>
    <t>Man-made disasters</t>
  </si>
  <si>
    <t>Figure 1</t>
  </si>
  <si>
    <t>Total</t>
  </si>
  <si>
    <t>Earthquake/tsunami</t>
  </si>
  <si>
    <t>Weather-related catastrophes</t>
  </si>
  <si>
    <t>Insured losses</t>
  </si>
  <si>
    <t>Uninsured losses</t>
  </si>
  <si>
    <t>US</t>
  </si>
  <si>
    <t>North America</t>
  </si>
  <si>
    <t>Europe</t>
  </si>
  <si>
    <t>Africa</t>
  </si>
  <si>
    <t>Asia</t>
  </si>
  <si>
    <t>Oceania/Australia</t>
  </si>
  <si>
    <t>World</t>
  </si>
  <si>
    <t>Country</t>
  </si>
  <si>
    <t>Figure 6</t>
  </si>
  <si>
    <t>Figure 7</t>
  </si>
  <si>
    <t>Insured vs uninsured losses, 1970–2015, USD billion in 2015 prices</t>
  </si>
  <si>
    <t>Total losses = insured+uninsured losses</t>
  </si>
  <si>
    <t xml:space="preserve">Source: Swiss Re Economic Research &amp; Consulting and Cat Perils. </t>
  </si>
  <si>
    <t>Figure 4</t>
  </si>
  <si>
    <t>Australia</t>
  </si>
  <si>
    <t>Canada</t>
  </si>
  <si>
    <t>Losses</t>
  </si>
  <si>
    <t>1980-1989</t>
  </si>
  <si>
    <t>1990-1999</t>
  </si>
  <si>
    <t>2000-2009</t>
  </si>
  <si>
    <t>2010-2016</t>
  </si>
  <si>
    <t>No of events</t>
  </si>
  <si>
    <t>Figure 5</t>
  </si>
  <si>
    <t>Location</t>
  </si>
  <si>
    <t>Insured Loss inflated in USD (mio)</t>
  </si>
  <si>
    <t>Economic Loss inflated in USD (mio)</t>
  </si>
  <si>
    <t>2008 US</t>
  </si>
  <si>
    <t>CA, Los Angeles, Sylmar, Riverside, Orange, Santa Barbara</t>
  </si>
  <si>
    <t>2016 US</t>
  </si>
  <si>
    <t>TN, Gatlinburg, Pigeon Forge</t>
  </si>
  <si>
    <t>2015 US</t>
  </si>
  <si>
    <t>Lake, Napa, Sonoma (CA)</t>
  </si>
  <si>
    <t>2009 AUS</t>
  </si>
  <si>
    <t>VIC, Marysville, Kinglake, Taggerty, Strathewen, St Andrews, Whittlesea, Wandong</t>
  </si>
  <si>
    <t>1993 US</t>
  </si>
  <si>
    <t>California: San Diego, Laguna Beach, Malibu, Los Angeles County, Orange County</t>
  </si>
  <si>
    <t>CA, San Bernardino county</t>
  </si>
  <si>
    <t>2003 US</t>
  </si>
  <si>
    <t>CA, San Diego county</t>
  </si>
  <si>
    <t>2007 US</t>
  </si>
  <si>
    <t>CA, San Diego, Los Angeles, Malibu, Tijuana</t>
  </si>
  <si>
    <t>2016 CAN</t>
  </si>
  <si>
    <t>Fort McMurray, Alberta</t>
  </si>
  <si>
    <t>1991 US</t>
  </si>
  <si>
    <t>CA, Berkeley, Oakland</t>
  </si>
  <si>
    <t>Calendar Year</t>
  </si>
  <si>
    <t>Loss Dollars Paid (000)</t>
  </si>
  <si>
    <t>1978-1987</t>
  </si>
  <si>
    <t>1988-1997</t>
  </si>
  <si>
    <t>1998-2007</t>
  </si>
  <si>
    <t>2008-2016</t>
  </si>
  <si>
    <t>*</t>
  </si>
  <si>
    <t>show the losses for 2016 in a different colour</t>
  </si>
  <si>
    <t>Source: Swiss Re Economic Research and Consulting and Cat Perils.</t>
  </si>
  <si>
    <t>Insured losses from wildfires in the US, Canada and Australia 1980-2016 (USD billion), at 2016 prices</t>
  </si>
  <si>
    <t>The 10 largest insured losses from wildfires events globally 1980 - 2016 (USD billion), at 2016 prices</t>
  </si>
  <si>
    <t>Total US insured NFIP losses by decade 1978-2016 (USD billion)</t>
  </si>
  <si>
    <t>Source: Swiss Re Institute</t>
  </si>
  <si>
    <t>updated</t>
  </si>
  <si>
    <t>Number of catastrophic events, 1970-2018</t>
  </si>
  <si>
    <t>Figure 5: Insured vs uninsured losses by region, in USD billion in 2018, and over the previous ten years</t>
  </si>
  <si>
    <t>we are waiting for an infographics</t>
  </si>
  <si>
    <t>South America</t>
  </si>
  <si>
    <t>Insured losses in USD bn</t>
  </si>
  <si>
    <t>Total losses in USD bn</t>
  </si>
  <si>
    <t>Uninsured losses in USD bn</t>
  </si>
  <si>
    <t>map does not show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</si>
</sst>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_(* #,##0.00_);_(* \(#,##0.00\);_(* &quot;-&quot;??_);_(@_)"/>
    <numFmt numFmtId="166" formatCode="0.0"/>
  </numFmts>
  <fonts count="20" x14ac:knownFonts="1">
    <font>
      <sz val="10"/>
      <color indexed="8"/>
      <name val="MS Sans Serif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indexed="8"/>
      <name val="Univers"/>
      <family val="2"/>
    </font>
    <font>
      <sz val="8"/>
      <name val="MS Sans Serif"/>
      <family val="2"/>
    </font>
    <font>
      <b/>
      <sz val="15.8"/>
      <color rgb="FF000000"/>
      <name val="Univers"/>
      <family val="2"/>
    </font>
    <font>
      <sz val="11"/>
      <color indexed="8"/>
      <name val="Univers"/>
      <family val="2"/>
    </font>
    <font>
      <sz val="11"/>
      <color indexed="8"/>
      <name val="Univers"/>
      <family val="2"/>
    </font>
    <font>
      <sz val="10"/>
      <color indexed="8"/>
      <name val="SwissReSans"/>
      <family val="2"/>
    </font>
    <font>
      <sz val="8"/>
      <color rgb="FF000000"/>
      <name val="SwissReSans Light"/>
      <family val="2"/>
    </font>
    <font>
      <b/>
      <sz val="8"/>
      <color rgb="FF000000"/>
      <name val="SwissReSans Light"/>
      <family val="2"/>
    </font>
    <font>
      <b/>
      <sz val="12"/>
      <color indexed="8"/>
      <name val="SwissReSans Light"/>
      <family val="2"/>
    </font>
    <font>
      <sz val="7"/>
      <color indexed="8"/>
      <name val="SwissReSans"/>
      <family val="2"/>
    </font>
    <font>
      <sz val="9"/>
      <color indexed="8"/>
      <name val="SwissReSans Light"/>
      <family val="2"/>
    </font>
    <font>
      <b/>
      <sz val="10"/>
      <color indexed="8"/>
      <name val="MS Sans Serif"/>
    </font>
    <font>
      <sz val="10"/>
      <color rgb="FF000000"/>
      <name val="Arial"/>
      <family val="2"/>
    </font>
    <font>
      <sz val="11"/>
      <color rgb="FF000000"/>
      <name val="Times New Roman"/>
      <family val="1"/>
    </font>
    <font>
      <sz val="11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">
    <xf numFmtId="0" fontId="0" fillId="0" borderId="0"/>
    <xf numFmtId="0" fontId="4" fillId="0" borderId="0"/>
    <xf numFmtId="0" fontId="18" fillId="0" borderId="0"/>
    <xf numFmtId="9" fontId="18" fillId="0" borderId="0" applyFont="0" applyFill="0" applyBorder="0" applyAlignment="0" applyProtection="0"/>
    <xf numFmtId="0" fontId="19" fillId="0" borderId="0"/>
    <xf numFmtId="0" fontId="3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5" fillId="0" borderId="0" xfId="0" applyFont="1"/>
    <xf numFmtId="3" fontId="5" fillId="0" borderId="0" xfId="0" applyNumberFormat="1" applyFont="1"/>
    <xf numFmtId="3" fontId="5" fillId="0" borderId="0" xfId="0" applyNumberFormat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NumberFormat="1"/>
    <xf numFmtId="0" fontId="7" fillId="0" borderId="0" xfId="0" applyFont="1" applyAlignment="1">
      <alignment horizontal="left" readingOrder="1"/>
    </xf>
    <xf numFmtId="0" fontId="8" fillId="0" borderId="0" xfId="0" applyFont="1"/>
    <xf numFmtId="0" fontId="8" fillId="0" borderId="0" xfId="0" applyFont="1" applyAlignment="1">
      <alignment horizontal="left"/>
    </xf>
    <xf numFmtId="0" fontId="0" fillId="0" borderId="0" xfId="0" applyBorder="1"/>
    <xf numFmtId="3" fontId="9" fillId="0" borderId="0" xfId="0" applyNumberFormat="1" applyFont="1"/>
    <xf numFmtId="3" fontId="8" fillId="0" borderId="0" xfId="0" applyNumberFormat="1" applyFont="1"/>
    <xf numFmtId="0" fontId="12" fillId="0" borderId="0" xfId="0" applyFont="1" applyAlignment="1">
      <alignment horizontal="left" vertical="center" wrapText="1"/>
    </xf>
    <xf numFmtId="0" fontId="13" fillId="0" borderId="0" xfId="0" applyFont="1"/>
    <xf numFmtId="0" fontId="14" fillId="0" borderId="0" xfId="0" applyFont="1" applyAlignment="1">
      <alignment horizontal="left" vertical="center" indent="15"/>
    </xf>
    <xf numFmtId="0" fontId="10" fillId="0" borderId="0" xfId="0" applyFont="1" applyAlignment="1">
      <alignment horizontal="left" vertical="center" indent="15"/>
    </xf>
    <xf numFmtId="1" fontId="0" fillId="0" borderId="0" xfId="0" applyNumberFormat="1"/>
    <xf numFmtId="0" fontId="16" fillId="0" borderId="0" xfId="0" applyFont="1"/>
    <xf numFmtId="0" fontId="11" fillId="0" borderId="0" xfId="0" applyFont="1" applyAlignment="1">
      <alignment horizontal="left" vertical="center" wrapText="1" indent="3"/>
    </xf>
    <xf numFmtId="2" fontId="0" fillId="0" borderId="0" xfId="0" applyNumberFormat="1"/>
    <xf numFmtId="0" fontId="0" fillId="2" borderId="0" xfId="0" applyFill="1"/>
    <xf numFmtId="166" fontId="0" fillId="2" borderId="0" xfId="0" applyNumberFormat="1" applyFill="1"/>
    <xf numFmtId="0" fontId="17" fillId="0" borderId="0" xfId="0" applyFont="1"/>
    <xf numFmtId="0" fontId="15" fillId="0" borderId="0" xfId="0" applyFont="1" applyAlignment="1">
      <alignment horizontal="left" vertical="center" indent="15"/>
    </xf>
    <xf numFmtId="0" fontId="5" fillId="2" borderId="0" xfId="0" applyFont="1" applyFill="1"/>
  </cellXfs>
  <cellStyles count="12">
    <cellStyle name="Comma 2" xfId="7"/>
    <cellStyle name="Comma 3" xfId="10"/>
    <cellStyle name="Normal" xfId="0" builtinId="0"/>
    <cellStyle name="Normal 2" xfId="1"/>
    <cellStyle name="Normal 3" xfId="2"/>
    <cellStyle name="Normal 4" xfId="4"/>
    <cellStyle name="Normal 5" xfId="5"/>
    <cellStyle name="Normal 6" xfId="6"/>
    <cellStyle name="Normal 7" xfId="9"/>
    <cellStyle name="Percent 2" xfId="3"/>
    <cellStyle name="Percent 3" xfId="8"/>
    <cellStyle name="Percent 4" xfId="11"/>
  </cellStyles>
  <dxfs count="12">
    <dxf>
      <fill>
        <patternFill>
          <bgColor rgb="FFFFE2C0"/>
        </patternFill>
      </fill>
    </dxf>
    <dxf>
      <fill>
        <patternFill>
          <bgColor rgb="FFFFE2C0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FFA02F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</dxfs>
  <tableStyles count="3" defaultTableStyle="TableStyleMedium9" defaultPivotStyle="PivotStyleLight16">
    <tableStyle name="Swiss Re Table 1" pivot="0" count="4">
      <tableStyleElement type="headerRow" dxfId="11"/>
      <tableStyleElement type="totalRow" dxfId="10"/>
      <tableStyleElement type="secondRowStripe" dxfId="9"/>
      <tableStyleElement type="firstColumnStripe" dxfId="8"/>
    </tableStyle>
    <tableStyle name="Swiss Re Table 2" pivot="0" count="4">
      <tableStyleElement type="headerRow" dxfId="7"/>
      <tableStyleElement type="totalRow" dxfId="6"/>
      <tableStyleElement type="secondRowStripe" dxfId="5"/>
      <tableStyleElement type="firstColumnStripe" dxfId="4"/>
    </tableStyle>
    <tableStyle name="Swiss Re Table 4" pivot="0" count="4">
      <tableStyleElement type="headerRow" dxfId="3"/>
      <tableStyleElement type="totalRow" dxfId="2"/>
      <tableStyleElement type="second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Fig1_Number_of_events!$B$5</c:f>
              <c:strCache>
                <c:ptCount val="1"/>
                <c:pt idx="0">
                  <c:v>Man-made disasters</c:v>
                </c:pt>
              </c:strCache>
            </c:strRef>
          </c:tx>
          <c:spPr>
            <a:solidFill>
              <a:srgbClr val="4F81BD">
                <a:lumMod val="60000"/>
                <a:lumOff val="40000"/>
              </a:srgbClr>
            </a:solidFill>
            <a:ln w="25400">
              <a:noFill/>
              <a:prstDash val="solid"/>
            </a:ln>
          </c:spPr>
          <c:invertIfNegative val="0"/>
          <c:dLbls>
            <c:dLbl>
              <c:idx val="48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Fig1_Number_of_events!$A$6:$A$54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cat>
          <c:val>
            <c:numRef>
              <c:f>Fig1_Number_of_events!$B$6:$B$54</c:f>
              <c:numCache>
                <c:formatCode>General</c:formatCode>
                <c:ptCount val="49"/>
                <c:pt idx="0">
                  <c:v>62</c:v>
                </c:pt>
                <c:pt idx="1">
                  <c:v>72</c:v>
                </c:pt>
                <c:pt idx="2">
                  <c:v>89</c:v>
                </c:pt>
                <c:pt idx="3">
                  <c:v>82</c:v>
                </c:pt>
                <c:pt idx="4">
                  <c:v>79</c:v>
                </c:pt>
                <c:pt idx="5">
                  <c:v>72</c:v>
                </c:pt>
                <c:pt idx="6">
                  <c:v>80</c:v>
                </c:pt>
                <c:pt idx="7">
                  <c:v>81</c:v>
                </c:pt>
                <c:pt idx="8">
                  <c:v>70</c:v>
                </c:pt>
                <c:pt idx="9">
                  <c:v>82</c:v>
                </c:pt>
                <c:pt idx="10">
                  <c:v>84</c:v>
                </c:pt>
                <c:pt idx="11">
                  <c:v>74</c:v>
                </c:pt>
                <c:pt idx="12">
                  <c:v>74</c:v>
                </c:pt>
                <c:pt idx="13">
                  <c:v>82</c:v>
                </c:pt>
                <c:pt idx="14">
                  <c:v>62</c:v>
                </c:pt>
                <c:pt idx="15">
                  <c:v>75</c:v>
                </c:pt>
                <c:pt idx="16">
                  <c:v>87</c:v>
                </c:pt>
                <c:pt idx="17">
                  <c:v>113</c:v>
                </c:pt>
                <c:pt idx="18">
                  <c:v>124</c:v>
                </c:pt>
                <c:pt idx="19">
                  <c:v>129</c:v>
                </c:pt>
                <c:pt idx="20">
                  <c:v>135</c:v>
                </c:pt>
                <c:pt idx="21">
                  <c:v>146</c:v>
                </c:pt>
                <c:pt idx="22">
                  <c:v>129</c:v>
                </c:pt>
                <c:pt idx="23">
                  <c:v>169</c:v>
                </c:pt>
                <c:pt idx="24">
                  <c:v>177</c:v>
                </c:pt>
                <c:pt idx="25">
                  <c:v>141</c:v>
                </c:pt>
                <c:pt idx="26">
                  <c:v>175</c:v>
                </c:pt>
                <c:pt idx="27">
                  <c:v>170</c:v>
                </c:pt>
                <c:pt idx="28">
                  <c:v>162</c:v>
                </c:pt>
                <c:pt idx="29">
                  <c:v>149</c:v>
                </c:pt>
                <c:pt idx="30">
                  <c:v>165</c:v>
                </c:pt>
                <c:pt idx="31">
                  <c:v>168</c:v>
                </c:pt>
                <c:pt idx="32">
                  <c:v>149</c:v>
                </c:pt>
                <c:pt idx="33">
                  <c:v>162</c:v>
                </c:pt>
                <c:pt idx="34">
                  <c:v>229</c:v>
                </c:pt>
                <c:pt idx="35">
                  <c:v>257</c:v>
                </c:pt>
                <c:pt idx="36">
                  <c:v>219</c:v>
                </c:pt>
                <c:pt idx="37">
                  <c:v>206</c:v>
                </c:pt>
                <c:pt idx="38">
                  <c:v>182</c:v>
                </c:pt>
                <c:pt idx="39">
                  <c:v>164</c:v>
                </c:pt>
                <c:pt idx="40">
                  <c:v>154</c:v>
                </c:pt>
                <c:pt idx="41">
                  <c:v>159</c:v>
                </c:pt>
                <c:pt idx="42">
                  <c:v>150</c:v>
                </c:pt>
                <c:pt idx="43">
                  <c:v>160</c:v>
                </c:pt>
                <c:pt idx="44">
                  <c:v>149</c:v>
                </c:pt>
                <c:pt idx="45">
                  <c:v>158</c:v>
                </c:pt>
                <c:pt idx="46">
                  <c:v>139</c:v>
                </c:pt>
                <c:pt idx="47">
                  <c:v>120</c:v>
                </c:pt>
                <c:pt idx="48">
                  <c:v>123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3268632"/>
        <c:axId val="223269024"/>
      </c:barChart>
      <c:lineChart>
        <c:grouping val="standard"/>
        <c:varyColors val="0"/>
        <c:ser>
          <c:idx val="1"/>
          <c:order val="1"/>
          <c:tx>
            <c:strRef>
              <c:f>Fig1_Number_of_events!$C$5</c:f>
              <c:strCache>
                <c:ptCount val="1"/>
                <c:pt idx="0">
                  <c:v>Natural catastrophes</c:v>
                </c:pt>
              </c:strCache>
            </c:strRef>
          </c:tx>
          <c:marker>
            <c:symbol val="none"/>
          </c:marker>
          <c:dLbls>
            <c:dLbl>
              <c:idx val="48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Fig1_Number_of_events!$C$6:$C$54</c:f>
              <c:numCache>
                <c:formatCode>General</c:formatCode>
                <c:ptCount val="49"/>
                <c:pt idx="0">
                  <c:v>42</c:v>
                </c:pt>
                <c:pt idx="1">
                  <c:v>45</c:v>
                </c:pt>
                <c:pt idx="2">
                  <c:v>45</c:v>
                </c:pt>
                <c:pt idx="3">
                  <c:v>40</c:v>
                </c:pt>
                <c:pt idx="4">
                  <c:v>46</c:v>
                </c:pt>
                <c:pt idx="5">
                  <c:v>45</c:v>
                </c:pt>
                <c:pt idx="6">
                  <c:v>52</c:v>
                </c:pt>
                <c:pt idx="7">
                  <c:v>44</c:v>
                </c:pt>
                <c:pt idx="8">
                  <c:v>51</c:v>
                </c:pt>
                <c:pt idx="9">
                  <c:v>55</c:v>
                </c:pt>
                <c:pt idx="10">
                  <c:v>45</c:v>
                </c:pt>
                <c:pt idx="11">
                  <c:v>63</c:v>
                </c:pt>
                <c:pt idx="12">
                  <c:v>64</c:v>
                </c:pt>
                <c:pt idx="13">
                  <c:v>72</c:v>
                </c:pt>
                <c:pt idx="14">
                  <c:v>61</c:v>
                </c:pt>
                <c:pt idx="15">
                  <c:v>63</c:v>
                </c:pt>
                <c:pt idx="16">
                  <c:v>68</c:v>
                </c:pt>
                <c:pt idx="17">
                  <c:v>99</c:v>
                </c:pt>
                <c:pt idx="18">
                  <c:v>93</c:v>
                </c:pt>
                <c:pt idx="19">
                  <c:v>81</c:v>
                </c:pt>
                <c:pt idx="20">
                  <c:v>126</c:v>
                </c:pt>
                <c:pt idx="21">
                  <c:v>110</c:v>
                </c:pt>
                <c:pt idx="22">
                  <c:v>121</c:v>
                </c:pt>
                <c:pt idx="23">
                  <c:v>144</c:v>
                </c:pt>
                <c:pt idx="24">
                  <c:v>149</c:v>
                </c:pt>
                <c:pt idx="25">
                  <c:v>137</c:v>
                </c:pt>
                <c:pt idx="26">
                  <c:v>137</c:v>
                </c:pt>
                <c:pt idx="27">
                  <c:v>133</c:v>
                </c:pt>
                <c:pt idx="28">
                  <c:v>135</c:v>
                </c:pt>
                <c:pt idx="29">
                  <c:v>144</c:v>
                </c:pt>
                <c:pt idx="30">
                  <c:v>135</c:v>
                </c:pt>
                <c:pt idx="31">
                  <c:v>130</c:v>
                </c:pt>
                <c:pt idx="32">
                  <c:v>138</c:v>
                </c:pt>
                <c:pt idx="33">
                  <c:v>160</c:v>
                </c:pt>
                <c:pt idx="34">
                  <c:v>126</c:v>
                </c:pt>
                <c:pt idx="35">
                  <c:v>164</c:v>
                </c:pt>
                <c:pt idx="36">
                  <c:v>145</c:v>
                </c:pt>
                <c:pt idx="37">
                  <c:v>154</c:v>
                </c:pt>
                <c:pt idx="38">
                  <c:v>152</c:v>
                </c:pt>
                <c:pt idx="39">
                  <c:v>143</c:v>
                </c:pt>
                <c:pt idx="40">
                  <c:v>190</c:v>
                </c:pt>
                <c:pt idx="41">
                  <c:v>182</c:v>
                </c:pt>
                <c:pt idx="42">
                  <c:v>174</c:v>
                </c:pt>
                <c:pt idx="43">
                  <c:v>168</c:v>
                </c:pt>
                <c:pt idx="44">
                  <c:v>194</c:v>
                </c:pt>
                <c:pt idx="45">
                  <c:v>198</c:v>
                </c:pt>
                <c:pt idx="46">
                  <c:v>193</c:v>
                </c:pt>
                <c:pt idx="47">
                  <c:v>184</c:v>
                </c:pt>
                <c:pt idx="48">
                  <c:v>181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3268632"/>
        <c:axId val="223269024"/>
      </c:lineChart>
      <c:catAx>
        <c:axId val="223268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solidFill>
              <a:srgbClr val="627D77"/>
            </a:solidFill>
            <a:prstDash val="solid"/>
          </a:ln>
        </c:spPr>
        <c:crossAx val="223269024"/>
        <c:crosses val="autoZero"/>
        <c:auto val="1"/>
        <c:lblAlgn val="ctr"/>
        <c:lblOffset val="100"/>
        <c:tickLblSkip val="5"/>
        <c:noMultiLvlLbl val="0"/>
      </c:catAx>
      <c:valAx>
        <c:axId val="22326902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>
            <a:noFill/>
          </a:ln>
        </c:spPr>
        <c:crossAx val="22326863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spPr>
    <a:ln w="9525">
      <a:noFill/>
    </a:ln>
  </c:spPr>
  <c:txPr>
    <a:bodyPr/>
    <a:lstStyle/>
    <a:p>
      <a:pPr>
        <a:defRPr sz="1200">
          <a:solidFill>
            <a:srgbClr val="283E36"/>
          </a:solidFill>
          <a:latin typeface="SwissReSans" pitchFamily="34" charset="0"/>
        </a:defRPr>
      </a:pPr>
      <a:endParaRPr lang="en-US"/>
    </a:p>
  </c:txPr>
  <c:printSettings>
    <c:headerFooter/>
    <c:pageMargins b="0.75000000000000089" l="0.70000000000000062" r="0.70000000000000062" t="0.75000000000000089" header="0.30000000000000032" footer="0.30000000000000032"/>
    <c:pageSetup paperSize="9" orientation="landscape"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143070564741166E-2"/>
          <c:y val="6.1516474467382842E-2"/>
          <c:w val="0.93848946054112103"/>
          <c:h val="0.279866883989669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'Figure 5 (2)'!$V$3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(2)'!$V$4:$V$13</c:f>
              <c:numCache>
                <c:formatCode>0.00</c:formatCode>
                <c:ptCount val="10"/>
                <c:pt idx="0">
                  <c:v>44.529387619999994</c:v>
                </c:pt>
                <c:pt idx="1">
                  <c:v>180.38784637699999</c:v>
                </c:pt>
                <c:pt idx="2">
                  <c:v>309.26697197700003</c:v>
                </c:pt>
                <c:pt idx="3">
                  <c:v>119.52748749299997</c:v>
                </c:pt>
                <c:pt idx="4">
                  <c:v>100.31334522499999</c:v>
                </c:pt>
                <c:pt idx="5">
                  <c:v>77.819582556000015</c:v>
                </c:pt>
                <c:pt idx="6">
                  <c:v>56.886259738000007</c:v>
                </c:pt>
                <c:pt idx="7">
                  <c:v>125.58698921800001</c:v>
                </c:pt>
                <c:pt idx="8">
                  <c:v>195.26643870122962</c:v>
                </c:pt>
                <c:pt idx="9">
                  <c:v>79.288152700000012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38293032"/>
        <c:axId val="538690928"/>
      </c:barChart>
      <c:lineChart>
        <c:grouping val="standard"/>
        <c:varyColors val="0"/>
        <c:ser>
          <c:idx val="0"/>
          <c:order val="0"/>
          <c:tx>
            <c:strRef>
              <c:f>'Figure 5 (2)'!$T$3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(2)'!$T$4:$T$13</c:f>
              <c:numCache>
                <c:formatCode>0.00</c:formatCode>
                <c:ptCount val="10"/>
                <c:pt idx="0">
                  <c:v>26.697368605000005</c:v>
                </c:pt>
                <c:pt idx="1">
                  <c:v>53.145444239999996</c:v>
                </c:pt>
                <c:pt idx="2">
                  <c:v>135.14851126299999</c:v>
                </c:pt>
                <c:pt idx="3">
                  <c:v>72.319546396000021</c:v>
                </c:pt>
                <c:pt idx="4">
                  <c:v>38.623346920000003</c:v>
                </c:pt>
                <c:pt idx="5">
                  <c:v>31.309263992000002</c:v>
                </c:pt>
                <c:pt idx="6">
                  <c:v>29.307879507999999</c:v>
                </c:pt>
                <c:pt idx="7">
                  <c:v>48.745747405000003</c:v>
                </c:pt>
                <c:pt idx="8">
                  <c:v>140.51596577969167</c:v>
                </c:pt>
                <c:pt idx="9">
                  <c:v>76.086575089999997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 (2)'!$U$3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(2)'!$U$4:$U$13</c:f>
              <c:numCache>
                <c:formatCode>0.00</c:formatCode>
                <c:ptCount val="10"/>
                <c:pt idx="0">
                  <c:v>71.226756225000003</c:v>
                </c:pt>
                <c:pt idx="1">
                  <c:v>233.53329061699998</c:v>
                </c:pt>
                <c:pt idx="2">
                  <c:v>444.41548324000001</c:v>
                </c:pt>
                <c:pt idx="3">
                  <c:v>191.84703388899999</c:v>
                </c:pt>
                <c:pt idx="4">
                  <c:v>138.93669214499999</c:v>
                </c:pt>
                <c:pt idx="5">
                  <c:v>109.12884654800001</c:v>
                </c:pt>
                <c:pt idx="6">
                  <c:v>86.194139246000006</c:v>
                </c:pt>
                <c:pt idx="7">
                  <c:v>174.33273662300002</c:v>
                </c:pt>
                <c:pt idx="8">
                  <c:v>335.78240448092129</c:v>
                </c:pt>
                <c:pt idx="9">
                  <c:v>155.37472779000001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293032"/>
        <c:axId val="538690928"/>
      </c:lineChart>
      <c:catAx>
        <c:axId val="53829303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38690928"/>
        <c:crosses val="autoZero"/>
        <c:auto val="1"/>
        <c:lblAlgn val="ctr"/>
        <c:lblOffset val="100"/>
        <c:noMultiLvlLbl val="0"/>
      </c:catAx>
      <c:valAx>
        <c:axId val="538690928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5382930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1.0115996020527882E-2"/>
          <c:y val="0"/>
          <c:w val="0.9685840533596225"/>
          <c:h val="1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</c:ser>
        <c:ser>
          <c:idx val="2"/>
          <c:order val="1"/>
          <c:tx>
            <c:strRef>
              <c:f>'Figure 5 (2)'!$J$3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8691712"/>
        <c:axId val="538692104"/>
      </c:barChart>
      <c:catAx>
        <c:axId val="53869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692104"/>
        <c:crosses val="autoZero"/>
        <c:auto val="1"/>
        <c:lblAlgn val="ctr"/>
        <c:lblOffset val="100"/>
        <c:noMultiLvlLbl val="0"/>
      </c:catAx>
      <c:valAx>
        <c:axId val="538692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691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</c:ser>
        <c:ser>
          <c:idx val="2"/>
          <c:order val="1"/>
          <c:tx>
            <c:strRef>
              <c:f>'Figure 5 (2)'!$D$3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8692888"/>
        <c:axId val="538693280"/>
      </c:barChart>
      <c:catAx>
        <c:axId val="538692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693280"/>
        <c:crosses val="autoZero"/>
        <c:auto val="1"/>
        <c:lblAlgn val="ctr"/>
        <c:lblOffset val="100"/>
        <c:noMultiLvlLbl val="0"/>
      </c:catAx>
      <c:valAx>
        <c:axId val="538693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692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</c:ser>
        <c:ser>
          <c:idx val="2"/>
          <c:order val="1"/>
          <c:tx>
            <c:strRef>
              <c:f>'Figure 5 (2)'!$S$3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8694064"/>
        <c:axId val="538694456"/>
      </c:barChart>
      <c:catAx>
        <c:axId val="53869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694456"/>
        <c:crosses val="autoZero"/>
        <c:auto val="1"/>
        <c:lblAlgn val="ctr"/>
        <c:lblOffset val="100"/>
        <c:noMultiLvlLbl val="0"/>
      </c:catAx>
      <c:valAx>
        <c:axId val="538694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694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</c:ser>
        <c:ser>
          <c:idx val="2"/>
          <c:order val="1"/>
          <c:tx>
            <c:strRef>
              <c:f>'Figure 5 (2)'!$M$3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8769144"/>
        <c:axId val="538769536"/>
      </c:barChart>
      <c:catAx>
        <c:axId val="538769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769536"/>
        <c:crosses val="autoZero"/>
        <c:auto val="1"/>
        <c:lblAlgn val="ctr"/>
        <c:lblOffset val="100"/>
        <c:noMultiLvlLbl val="0"/>
      </c:catAx>
      <c:valAx>
        <c:axId val="538769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769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</c:ser>
        <c:ser>
          <c:idx val="2"/>
          <c:order val="1"/>
          <c:tx>
            <c:strRef>
              <c:f>'Figure 5 (2)'!$G$3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8770320"/>
        <c:axId val="538770712"/>
      </c:barChart>
      <c:catAx>
        <c:axId val="53877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770712"/>
        <c:crosses val="autoZero"/>
        <c:auto val="1"/>
        <c:lblAlgn val="ctr"/>
        <c:lblOffset val="100"/>
        <c:noMultiLvlLbl val="0"/>
      </c:catAx>
      <c:valAx>
        <c:axId val="538770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77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</c:ser>
        <c:ser>
          <c:idx val="2"/>
          <c:order val="1"/>
          <c:tx>
            <c:strRef>
              <c:f>'Figure 5 (3)'!$P$3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8771496"/>
        <c:axId val="538771888"/>
      </c:barChart>
      <c:lineChart>
        <c:grouping val="standard"/>
        <c:varyColors val="0"/>
        <c:ser>
          <c:idx val="1"/>
          <c:order val="2"/>
          <c:tx>
            <c:strRef>
              <c:f>'Figure 5 (3)'!$P$3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771496"/>
        <c:axId val="538771888"/>
      </c:lineChart>
      <c:catAx>
        <c:axId val="538771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771888"/>
        <c:crosses val="autoZero"/>
        <c:auto val="1"/>
        <c:lblAlgn val="ctr"/>
        <c:lblOffset val="100"/>
        <c:noMultiLvlLbl val="0"/>
      </c:catAx>
      <c:valAx>
        <c:axId val="538771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771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</c:ser>
        <c:ser>
          <c:idx val="2"/>
          <c:order val="1"/>
          <c:tx>
            <c:strRef>
              <c:f>'Figure 5 (3)'!$J$3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619216"/>
        <c:axId val="539619608"/>
      </c:barChart>
      <c:lineChart>
        <c:grouping val="standard"/>
        <c:varyColors val="0"/>
        <c:ser>
          <c:idx val="1"/>
          <c:order val="2"/>
          <c:tx>
            <c:strRef>
              <c:f>'Figure 5 (3)'!$J$3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619216"/>
        <c:axId val="539619608"/>
      </c:lineChart>
      <c:catAx>
        <c:axId val="53961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619608"/>
        <c:crosses val="autoZero"/>
        <c:auto val="1"/>
        <c:lblAlgn val="ctr"/>
        <c:lblOffset val="100"/>
        <c:noMultiLvlLbl val="0"/>
      </c:catAx>
      <c:valAx>
        <c:axId val="539619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619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</c:ser>
        <c:ser>
          <c:idx val="2"/>
          <c:order val="1"/>
          <c:tx>
            <c:strRef>
              <c:f>'Figure 5 (3)'!$D$3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620392"/>
        <c:axId val="539620784"/>
      </c:barChart>
      <c:lineChart>
        <c:grouping val="standard"/>
        <c:varyColors val="0"/>
        <c:ser>
          <c:idx val="1"/>
          <c:order val="2"/>
          <c:tx>
            <c:strRef>
              <c:f>'Figure 5 (3)'!$D$3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620392"/>
        <c:axId val="539620784"/>
      </c:lineChart>
      <c:catAx>
        <c:axId val="539620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620784"/>
        <c:crosses val="autoZero"/>
        <c:auto val="1"/>
        <c:lblAlgn val="ctr"/>
        <c:lblOffset val="100"/>
        <c:noMultiLvlLbl val="0"/>
      </c:catAx>
      <c:valAx>
        <c:axId val="53962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620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</c:ser>
        <c:ser>
          <c:idx val="2"/>
          <c:order val="1"/>
          <c:tx>
            <c:strRef>
              <c:f>'Figure 5 (3)'!$S$3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621568"/>
        <c:axId val="539621960"/>
      </c:barChart>
      <c:lineChart>
        <c:grouping val="standard"/>
        <c:varyColors val="0"/>
        <c:ser>
          <c:idx val="1"/>
          <c:order val="2"/>
          <c:tx>
            <c:strRef>
              <c:f>'Figure 5 (3)'!$S$3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621568"/>
        <c:axId val="539621960"/>
      </c:lineChart>
      <c:catAx>
        <c:axId val="539621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621960"/>
        <c:crosses val="autoZero"/>
        <c:auto val="1"/>
        <c:lblAlgn val="ctr"/>
        <c:lblOffset val="100"/>
        <c:noMultiLvlLbl val="0"/>
      </c:catAx>
      <c:valAx>
        <c:axId val="539621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621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24535984"/>
        <c:axId val="224324272"/>
      </c:barChart>
      <c:lineChart>
        <c:grouping val="standard"/>
        <c:varyColors val="0"/>
        <c:ser>
          <c:idx val="0"/>
          <c:order val="0"/>
          <c:tx>
            <c:strRef>
              <c:f>'Figure 5'!$N$3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5'!$O$3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5'!$O$4:$O$13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0.86363680999999992</c:v>
                </c:pt>
                <c:pt idx="2">
                  <c:v>0.89398080099999999</c:v>
                </c:pt>
                <c:pt idx="3">
                  <c:v>1.017146071</c:v>
                </c:pt>
                <c:pt idx="4">
                  <c:v>0.68486828799999999</c:v>
                </c:pt>
                <c:pt idx="5">
                  <c:v>0.69099469800000002</c:v>
                </c:pt>
                <c:pt idx="6">
                  <c:v>1.1478349670000001</c:v>
                </c:pt>
                <c:pt idx="7">
                  <c:v>1.438616337</c:v>
                </c:pt>
                <c:pt idx="8">
                  <c:v>2.5671448140000002</c:v>
                </c:pt>
                <c:pt idx="9">
                  <c:v>1.0976088749999999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4535984"/>
        <c:axId val="224324272"/>
      </c:lineChart>
      <c:catAx>
        <c:axId val="22453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4324272"/>
        <c:crosses val="autoZero"/>
        <c:auto val="1"/>
        <c:lblAlgn val="ctr"/>
        <c:lblOffset val="100"/>
        <c:noMultiLvlLbl val="0"/>
      </c:catAx>
      <c:valAx>
        <c:axId val="224324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453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</c:ser>
        <c:ser>
          <c:idx val="2"/>
          <c:order val="1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622744"/>
        <c:axId val="539340672"/>
      </c:barChart>
      <c:lineChart>
        <c:grouping val="standard"/>
        <c:varyColors val="0"/>
        <c:ser>
          <c:idx val="1"/>
          <c:order val="2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622744"/>
        <c:axId val="539340672"/>
      </c:lineChart>
      <c:catAx>
        <c:axId val="539622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340672"/>
        <c:crosses val="autoZero"/>
        <c:auto val="1"/>
        <c:lblAlgn val="ctr"/>
        <c:lblOffset val="100"/>
        <c:noMultiLvlLbl val="0"/>
      </c:catAx>
      <c:valAx>
        <c:axId val="539340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622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</c:ser>
        <c:ser>
          <c:idx val="2"/>
          <c:order val="1"/>
          <c:tx>
            <c:strRef>
              <c:f>'Figure 5 (3)'!$G$3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341456"/>
        <c:axId val="539341848"/>
      </c:barChart>
      <c:lineChart>
        <c:grouping val="standard"/>
        <c:varyColors val="0"/>
        <c:ser>
          <c:idx val="1"/>
          <c:order val="2"/>
          <c:tx>
            <c:strRef>
              <c:f>'Figure 5 (3)'!$G$3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341456"/>
        <c:axId val="539341848"/>
      </c:lineChart>
      <c:catAx>
        <c:axId val="53934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341848"/>
        <c:crosses val="autoZero"/>
        <c:auto val="1"/>
        <c:lblAlgn val="ctr"/>
        <c:lblOffset val="100"/>
        <c:noMultiLvlLbl val="0"/>
      </c:catAx>
      <c:valAx>
        <c:axId val="539341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341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194000779119596"/>
          <c:y val="9.9412491389469254E-2"/>
          <c:w val="0.40461466043370986"/>
          <c:h val="0.192675213626556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5 (3)'!$K$3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</c:ser>
        <c:ser>
          <c:idx val="2"/>
          <c:order val="1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9342632"/>
        <c:axId val="539343024"/>
      </c:barChart>
      <c:lineChart>
        <c:grouping val="standard"/>
        <c:varyColors val="0"/>
        <c:ser>
          <c:idx val="1"/>
          <c:order val="2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342632"/>
        <c:axId val="539343024"/>
      </c:lineChart>
      <c:catAx>
        <c:axId val="539342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343024"/>
        <c:crosses val="autoZero"/>
        <c:auto val="1"/>
        <c:lblAlgn val="ctr"/>
        <c:lblOffset val="100"/>
        <c:noMultiLvlLbl val="0"/>
      </c:catAx>
      <c:valAx>
        <c:axId val="53934302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crossAx val="539342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2388975457732764E-2"/>
          <c:y val="8.2265582278495203E-2"/>
          <c:w val="0.88945388585897933"/>
          <c:h val="0.76368744378657027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losse'!$F$6:$F$52</c:f>
              <c:numCache>
                <c:formatCode>#,##0</c:formatCode>
                <c:ptCount val="4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</c:numCache>
            </c:numRef>
          </c:val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losse'!$G$6:$G$51</c:f>
              <c:numCache>
                <c:formatCode>#,##0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9785192"/>
        <c:axId val="539785584"/>
      </c:barChart>
      <c:lineChart>
        <c:grouping val="standard"/>
        <c:varyColors val="0"/>
        <c:ser>
          <c:idx val="2"/>
          <c:order val="2"/>
          <c:spPr>
            <a:ln>
              <a:solidFill>
                <a:schemeClr val="accent3">
                  <a:lumMod val="75000"/>
                  <a:alpha val="3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losse'!$F$6:$F$51</c:f>
              <c:numCache>
                <c:formatCode>#,##0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smooth val="0"/>
        </c:ser>
        <c:ser>
          <c:idx val="3"/>
          <c:order val="3"/>
          <c:spPr>
            <a:ln>
              <a:solidFill>
                <a:srgbClr val="FFC000">
                  <a:alpha val="3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losse'!$E$6:$E$52</c:f>
              <c:numCache>
                <c:formatCode>#,##0</c:formatCode>
                <c:ptCount val="47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  <c:pt idx="44">
                  <c:v>36.511352292000005</c:v>
                </c:pt>
                <c:pt idx="45">
                  <c:v>37.445471061000006</c:v>
                </c:pt>
                <c:pt idx="46">
                  <c:v>51.340863054999986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785192"/>
        <c:axId val="539785584"/>
      </c:lineChart>
      <c:catAx>
        <c:axId val="539785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39785584"/>
        <c:crosses val="autoZero"/>
        <c:auto val="1"/>
        <c:lblAlgn val="ctr"/>
        <c:lblOffset val="100"/>
        <c:tickLblSkip val="5"/>
        <c:noMultiLvlLbl val="0"/>
      </c:catAx>
      <c:valAx>
        <c:axId val="5397855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539785192"/>
        <c:crosses val="autoZero"/>
        <c:crossBetween val="between"/>
      </c:valAx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5.0000005917132453E-2"/>
          <c:y val="0.94328188542997604"/>
          <c:w val="0.93456787595891566"/>
          <c:h val="4.2587403639492552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losse'!$G$6:$G$49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9786368"/>
        <c:axId val="539786760"/>
      </c:barChart>
      <c:lineChart>
        <c:grouping val="standard"/>
        <c:varyColors val="0"/>
        <c:ser>
          <c:idx val="2"/>
          <c:order val="2"/>
          <c:tx>
            <c:v>Total Insured Losses</c:v>
          </c:tx>
          <c:spPr>
            <a:ln>
              <a:solidFill>
                <a:schemeClr val="accent3">
                  <a:lumMod val="75000"/>
                  <a:alpha val="89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Total Eco Losses</c:v>
          </c:tx>
          <c:spPr>
            <a:ln>
              <a:solidFill>
                <a:srgbClr val="FFC000">
                  <a:alpha val="85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losse'!$E$6:$E$49</c:f>
              <c:numCache>
                <c:formatCode>#,##0</c:formatCode>
                <c:ptCount val="44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786368"/>
        <c:axId val="539786760"/>
      </c:lineChart>
      <c:catAx>
        <c:axId val="539786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39786760"/>
        <c:crosses val="autoZero"/>
        <c:auto val="1"/>
        <c:lblAlgn val="ctr"/>
        <c:lblOffset val="100"/>
        <c:tickLblSkip val="5"/>
        <c:noMultiLvlLbl val="0"/>
      </c:catAx>
      <c:valAx>
        <c:axId val="53978676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53978636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82477326478803"/>
          <c:y val="0.11543532809594767"/>
          <c:w val="0.77907675602869275"/>
          <c:h val="0.717911165925218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5'!$D$13</c:f>
              <c:strCache>
                <c:ptCount val="1"/>
                <c:pt idx="0">
                  <c:v>Losses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>
              <a:outerShdw blurRad="50800" dist="50800" dir="5400000" algn="ctr" rotWithShape="0">
                <a:schemeClr val="accent6"/>
              </a:outerShdw>
            </a:effectLst>
          </c:spPr>
          <c:invertIfNegative val="0"/>
          <c:cat>
            <c:strRef>
              <c:f>'Fig 5'!$C$14:$C$17</c:f>
              <c:strCache>
                <c:ptCount val="4"/>
                <c:pt idx="0">
                  <c:v>1980-1989</c:v>
                </c:pt>
                <c:pt idx="1">
                  <c:v>1990-1999</c:v>
                </c:pt>
                <c:pt idx="2">
                  <c:v>2000-2009</c:v>
                </c:pt>
                <c:pt idx="3">
                  <c:v>2010-2016</c:v>
                </c:pt>
              </c:strCache>
            </c:strRef>
          </c:cat>
          <c:val>
            <c:numRef>
              <c:f>'Fig 5'!$D$14:$D$17</c:f>
              <c:numCache>
                <c:formatCode>0</c:formatCode>
                <c:ptCount val="4"/>
                <c:pt idx="0">
                  <c:v>0.95257999999999998</c:v>
                </c:pt>
                <c:pt idx="1">
                  <c:v>4.8726500000000001</c:v>
                </c:pt>
                <c:pt idx="2">
                  <c:v>7.4109000000000007</c:v>
                </c:pt>
                <c:pt idx="3">
                  <c:v>8.0955700000000004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0000928"/>
        <c:axId val="540001320"/>
      </c:barChart>
      <c:catAx>
        <c:axId val="54000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0001320"/>
        <c:crosses val="autoZero"/>
        <c:auto val="1"/>
        <c:lblAlgn val="ctr"/>
        <c:lblOffset val="100"/>
        <c:noMultiLvlLbl val="0"/>
      </c:catAx>
      <c:valAx>
        <c:axId val="540001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000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365032954866132"/>
          <c:y val="0.16989678761826096"/>
          <c:w val="0.84995088581609601"/>
          <c:h val="0.71335797395527434"/>
        </c:manualLayout>
      </c:layout>
      <c:barChart>
        <c:barDir val="col"/>
        <c:grouping val="clustered"/>
        <c:varyColors val="0"/>
        <c:ser>
          <c:idx val="0"/>
          <c:order val="0"/>
          <c:tx>
            <c:v>Insured Loss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F33D3D"/>
              </a:solidFill>
              <a:ln>
                <a:noFill/>
              </a:ln>
              <a:effectLst/>
            </c:spPr>
          </c:dPt>
          <c:cat>
            <c:strRef>
              <c:f>[2]Copy_WildfiresNAMAUS!$U$38:$U$47</c:f>
              <c:strCache>
                <c:ptCount val="10"/>
                <c:pt idx="0">
                  <c:v>2008 US</c:v>
                </c:pt>
                <c:pt idx="1">
                  <c:v>2016 US</c:v>
                </c:pt>
                <c:pt idx="2">
                  <c:v>2015 US</c:v>
                </c:pt>
                <c:pt idx="3">
                  <c:v>2009 AUS</c:v>
                </c:pt>
                <c:pt idx="4">
                  <c:v>1993 US</c:v>
                </c:pt>
                <c:pt idx="5">
                  <c:v>2003 US</c:v>
                </c:pt>
                <c:pt idx="6">
                  <c:v>2003 US</c:v>
                </c:pt>
                <c:pt idx="7">
                  <c:v>2007 US</c:v>
                </c:pt>
                <c:pt idx="8">
                  <c:v>2016 CAN</c:v>
                </c:pt>
                <c:pt idx="9">
                  <c:v>1991 US</c:v>
                </c:pt>
              </c:strCache>
            </c:strRef>
          </c:cat>
          <c:val>
            <c:numRef>
              <c:f>[2]Copy_WildfiresNAMAUS!$Z$38:$Z$47</c:f>
              <c:numCache>
                <c:formatCode>General</c:formatCode>
                <c:ptCount val="10"/>
                <c:pt idx="0">
                  <c:v>0.70463999999999993</c:v>
                </c:pt>
                <c:pt idx="1">
                  <c:v>0.91864999999999997</c:v>
                </c:pt>
                <c:pt idx="2">
                  <c:v>0.93332999999999999</c:v>
                </c:pt>
                <c:pt idx="3">
                  <c:v>1.07636</c:v>
                </c:pt>
                <c:pt idx="4">
                  <c:v>1.20434</c:v>
                </c:pt>
                <c:pt idx="5">
                  <c:v>1.27172</c:v>
                </c:pt>
                <c:pt idx="6">
                  <c:v>1.38259</c:v>
                </c:pt>
                <c:pt idx="7">
                  <c:v>1.5047200000000001</c:v>
                </c:pt>
                <c:pt idx="8">
                  <c:v>2.7820800000000001</c:v>
                </c:pt>
                <c:pt idx="9">
                  <c:v>2.9962800000000001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540002104"/>
        <c:axId val="540002496"/>
      </c:barChart>
      <c:catAx>
        <c:axId val="540002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540002496"/>
        <c:crosses val="autoZero"/>
        <c:auto val="1"/>
        <c:lblAlgn val="ctr"/>
        <c:lblOffset val="100"/>
        <c:noMultiLvlLbl val="0"/>
      </c:catAx>
      <c:valAx>
        <c:axId val="540002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540002104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latin typeface="SwissReSans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7'!$D$2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 7'!$C$3:$C$6</c:f>
              <c:strCache>
                <c:ptCount val="4"/>
                <c:pt idx="0">
                  <c:v>1978-1987</c:v>
                </c:pt>
                <c:pt idx="1">
                  <c:v>1988-1997</c:v>
                </c:pt>
                <c:pt idx="2">
                  <c:v>1998-2007</c:v>
                </c:pt>
                <c:pt idx="3">
                  <c:v>2008-2016</c:v>
                </c:pt>
              </c:strCache>
            </c:strRef>
          </c:cat>
          <c:val>
            <c:numRef>
              <c:f>'Fig 7'!$D$3:$D$6</c:f>
              <c:numCache>
                <c:formatCode>0</c:formatCode>
                <c:ptCount val="4"/>
                <c:pt idx="0">
                  <c:v>2.480982</c:v>
                </c:pt>
                <c:pt idx="1">
                  <c:v>5.6577729999999997</c:v>
                </c:pt>
                <c:pt idx="2">
                  <c:v>25.641760000000001</c:v>
                </c:pt>
                <c:pt idx="3">
                  <c:v>21.519745620999998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0003672"/>
        <c:axId val="540004064"/>
      </c:barChart>
      <c:catAx>
        <c:axId val="540003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0004064"/>
        <c:crosses val="autoZero"/>
        <c:auto val="1"/>
        <c:lblAlgn val="ctr"/>
        <c:lblOffset val="100"/>
        <c:noMultiLvlLbl val="0"/>
      </c:catAx>
      <c:valAx>
        <c:axId val="54000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0003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143070564741166E-2"/>
          <c:y val="6.1516474467382842E-2"/>
          <c:w val="0.93848946054112103"/>
          <c:h val="0.279866883989669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'Figure 5'!$V$3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5'!$V$4:$V$13</c:f>
              <c:numCache>
                <c:formatCode>0.00</c:formatCode>
                <c:ptCount val="10"/>
                <c:pt idx="0">
                  <c:v>44.529387619999994</c:v>
                </c:pt>
                <c:pt idx="1">
                  <c:v>180.38784637699999</c:v>
                </c:pt>
                <c:pt idx="2">
                  <c:v>309.26697197700003</c:v>
                </c:pt>
                <c:pt idx="3">
                  <c:v>119.52748749299997</c:v>
                </c:pt>
                <c:pt idx="4">
                  <c:v>100.31334522499999</c:v>
                </c:pt>
                <c:pt idx="5">
                  <c:v>77.819582556000015</c:v>
                </c:pt>
                <c:pt idx="6">
                  <c:v>56.886259738000007</c:v>
                </c:pt>
                <c:pt idx="7">
                  <c:v>125.58698921800001</c:v>
                </c:pt>
                <c:pt idx="8">
                  <c:v>195.26643870122962</c:v>
                </c:pt>
                <c:pt idx="9">
                  <c:v>79.288152700000012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24325056"/>
        <c:axId val="224325448"/>
      </c:barChart>
      <c:lineChart>
        <c:grouping val="standard"/>
        <c:varyColors val="0"/>
        <c:ser>
          <c:idx val="0"/>
          <c:order val="0"/>
          <c:tx>
            <c:strRef>
              <c:f>'Figure 5'!$T$3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5'!$T$4:$T$13</c:f>
              <c:numCache>
                <c:formatCode>0.00</c:formatCode>
                <c:ptCount val="10"/>
                <c:pt idx="0">
                  <c:v>26.697368605000005</c:v>
                </c:pt>
                <c:pt idx="1">
                  <c:v>53.145444239999996</c:v>
                </c:pt>
                <c:pt idx="2">
                  <c:v>135.14851126299999</c:v>
                </c:pt>
                <c:pt idx="3">
                  <c:v>72.319546396000021</c:v>
                </c:pt>
                <c:pt idx="4">
                  <c:v>38.623346920000003</c:v>
                </c:pt>
                <c:pt idx="5">
                  <c:v>31.309263992000002</c:v>
                </c:pt>
                <c:pt idx="6">
                  <c:v>29.307879507999999</c:v>
                </c:pt>
                <c:pt idx="7">
                  <c:v>48.745747405000003</c:v>
                </c:pt>
                <c:pt idx="8">
                  <c:v>140.51596577969167</c:v>
                </c:pt>
                <c:pt idx="9">
                  <c:v>76.086575089999997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5'!$U$3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5'!$U$4:$U$13</c:f>
              <c:numCache>
                <c:formatCode>0.00</c:formatCode>
                <c:ptCount val="10"/>
                <c:pt idx="0">
                  <c:v>71.226756225000003</c:v>
                </c:pt>
                <c:pt idx="1">
                  <c:v>233.53329061699998</c:v>
                </c:pt>
                <c:pt idx="2">
                  <c:v>444.41548324000001</c:v>
                </c:pt>
                <c:pt idx="3">
                  <c:v>191.84703388899999</c:v>
                </c:pt>
                <c:pt idx="4">
                  <c:v>138.93669214499999</c:v>
                </c:pt>
                <c:pt idx="5">
                  <c:v>109.12884654800001</c:v>
                </c:pt>
                <c:pt idx="6">
                  <c:v>86.194139246000006</c:v>
                </c:pt>
                <c:pt idx="7">
                  <c:v>174.33273662300002</c:v>
                </c:pt>
                <c:pt idx="8">
                  <c:v>335.78240448092129</c:v>
                </c:pt>
                <c:pt idx="9">
                  <c:v>155.37472779000001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4325056"/>
        <c:axId val="224325448"/>
      </c:lineChart>
      <c:catAx>
        <c:axId val="22432505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4325448"/>
        <c:crosses val="autoZero"/>
        <c:auto val="1"/>
        <c:lblAlgn val="ctr"/>
        <c:lblOffset val="100"/>
        <c:noMultiLvlLbl val="0"/>
      </c:catAx>
      <c:valAx>
        <c:axId val="224325448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22432505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1.0115996020527882E-2"/>
          <c:y val="0"/>
          <c:w val="0.9685840533596225"/>
          <c:h val="1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36533376"/>
        <c:axId val="536533768"/>
      </c:barChart>
      <c:lineChart>
        <c:grouping val="standard"/>
        <c:varyColors val="0"/>
        <c:ser>
          <c:idx val="0"/>
          <c:order val="0"/>
          <c:tx>
            <c:strRef>
              <c:f>'Figure 5'!$H$3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5'!$I$3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5'!$I$4:$I$13</c:f>
              <c:numCache>
                <c:formatCode>0.00</c:formatCode>
                <c:ptCount val="10"/>
                <c:pt idx="0">
                  <c:v>21.894432646000002</c:v>
                </c:pt>
                <c:pt idx="1">
                  <c:v>45.406098114000002</c:v>
                </c:pt>
                <c:pt idx="2">
                  <c:v>11.344362992000001</c:v>
                </c:pt>
                <c:pt idx="3">
                  <c:v>30.182794613999999</c:v>
                </c:pt>
                <c:pt idx="4">
                  <c:v>35.317257017999999</c:v>
                </c:pt>
                <c:pt idx="5">
                  <c:v>16.338674839999999</c:v>
                </c:pt>
                <c:pt idx="6">
                  <c:v>10.717438968</c:v>
                </c:pt>
                <c:pt idx="7">
                  <c:v>13.329874353999999</c:v>
                </c:pt>
                <c:pt idx="8">
                  <c:v>23.343099892006897</c:v>
                </c:pt>
                <c:pt idx="9">
                  <c:v>17.479199647000002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6533376"/>
        <c:axId val="536533768"/>
      </c:lineChart>
      <c:catAx>
        <c:axId val="53653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533768"/>
        <c:crosses val="autoZero"/>
        <c:auto val="1"/>
        <c:lblAlgn val="ctr"/>
        <c:lblOffset val="100"/>
        <c:noMultiLvlLbl val="0"/>
      </c:catAx>
      <c:valAx>
        <c:axId val="536533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53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36534552"/>
        <c:axId val="536534944"/>
      </c:barChart>
      <c:lineChart>
        <c:grouping val="standard"/>
        <c:varyColors val="0"/>
        <c:ser>
          <c:idx val="0"/>
          <c:order val="0"/>
          <c:tx>
            <c:strRef>
              <c:f>'Figure 5'!$B$3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5'!$C$3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5'!$C$4:$C$13</c:f>
              <c:numCache>
                <c:formatCode>0.00</c:formatCode>
                <c:ptCount val="10"/>
                <c:pt idx="0">
                  <c:v>21.298731712000002</c:v>
                </c:pt>
                <c:pt idx="1">
                  <c:v>86.258355309999999</c:v>
                </c:pt>
                <c:pt idx="2">
                  <c:v>312.07010306300003</c:v>
                </c:pt>
                <c:pt idx="3">
                  <c:v>31.818383356999998</c:v>
                </c:pt>
                <c:pt idx="4">
                  <c:v>62.198161911</c:v>
                </c:pt>
                <c:pt idx="5">
                  <c:v>52.587281097000002</c:v>
                </c:pt>
                <c:pt idx="6">
                  <c:v>35.765565897999998</c:v>
                </c:pt>
                <c:pt idx="7">
                  <c:v>84.712709789999991</c:v>
                </c:pt>
                <c:pt idx="8">
                  <c:v>29.823988273999998</c:v>
                </c:pt>
                <c:pt idx="9">
                  <c:v>53.778919564000006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6534552"/>
        <c:axId val="536534944"/>
      </c:lineChart>
      <c:catAx>
        <c:axId val="5365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534944"/>
        <c:crosses val="autoZero"/>
        <c:auto val="1"/>
        <c:lblAlgn val="ctr"/>
        <c:lblOffset val="100"/>
        <c:noMultiLvlLbl val="0"/>
      </c:catAx>
      <c:valAx>
        <c:axId val="536534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534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36535728"/>
        <c:axId val="536536120"/>
      </c:barChart>
      <c:lineChart>
        <c:grouping val="standard"/>
        <c:varyColors val="0"/>
        <c:ser>
          <c:idx val="0"/>
          <c:order val="0"/>
          <c:tx>
            <c:strRef>
              <c:f>'Figure 5'!$Q$3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5'!$R$3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5'!$R$4:$R$13</c:f>
              <c:numCache>
                <c:formatCode>0.00</c:formatCode>
                <c:ptCount val="10"/>
                <c:pt idx="0">
                  <c:v>4.773331013</c:v>
                </c:pt>
                <c:pt idx="1">
                  <c:v>20.146595412</c:v>
                </c:pt>
                <c:pt idx="2">
                  <c:v>37.818647458999997</c:v>
                </c:pt>
                <c:pt idx="3">
                  <c:v>0.82996092799999999</c:v>
                </c:pt>
                <c:pt idx="4">
                  <c:v>2.9520937620000001</c:v>
                </c:pt>
                <c:pt idx="5">
                  <c:v>2.4479776179999999</c:v>
                </c:pt>
                <c:pt idx="6">
                  <c:v>3.1714968809999999</c:v>
                </c:pt>
                <c:pt idx="7">
                  <c:v>6.6986975769999999</c:v>
                </c:pt>
                <c:pt idx="8">
                  <c:v>3.4285080039999998</c:v>
                </c:pt>
                <c:pt idx="9">
                  <c:v>1.804481035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6535728"/>
        <c:axId val="536536120"/>
      </c:lineChart>
      <c:catAx>
        <c:axId val="53653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536120"/>
        <c:crosses val="autoZero"/>
        <c:auto val="1"/>
        <c:lblAlgn val="ctr"/>
        <c:lblOffset val="100"/>
        <c:noMultiLvlLbl val="0"/>
      </c:catAx>
      <c:valAx>
        <c:axId val="536536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53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36536904"/>
        <c:axId val="538289504"/>
      </c:barChart>
      <c:lineChart>
        <c:grouping val="standard"/>
        <c:varyColors val="0"/>
        <c:ser>
          <c:idx val="0"/>
          <c:order val="0"/>
          <c:tx>
            <c:strRef>
              <c:f>'Figure 5'!$K$3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5'!$L$3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5'!$L$4:$L$13</c:f>
              <c:numCache>
                <c:formatCode>0.00</c:formatCode>
                <c:ptCount val="10"/>
                <c:pt idx="0">
                  <c:v>1.2717563029999999</c:v>
                </c:pt>
                <c:pt idx="1">
                  <c:v>53.277422489999999</c:v>
                </c:pt>
                <c:pt idx="2">
                  <c:v>6.8710232769999999</c:v>
                </c:pt>
                <c:pt idx="3">
                  <c:v>3.2636922309999998</c:v>
                </c:pt>
                <c:pt idx="4">
                  <c:v>9.1348852869999995</c:v>
                </c:pt>
                <c:pt idx="5">
                  <c:v>8.3399051590000006</c:v>
                </c:pt>
                <c:pt idx="6">
                  <c:v>5.3895275490000003</c:v>
                </c:pt>
                <c:pt idx="7">
                  <c:v>5.862546676</c:v>
                </c:pt>
                <c:pt idx="8">
                  <c:v>31.969248784914395</c:v>
                </c:pt>
                <c:pt idx="9">
                  <c:v>3.48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6536904"/>
        <c:axId val="538289504"/>
      </c:lineChart>
      <c:catAx>
        <c:axId val="536536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289504"/>
        <c:crosses val="autoZero"/>
        <c:auto val="1"/>
        <c:lblAlgn val="ctr"/>
        <c:lblOffset val="100"/>
        <c:noMultiLvlLbl val="0"/>
      </c:catAx>
      <c:valAx>
        <c:axId val="538289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6536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38290680"/>
        <c:axId val="538291072"/>
      </c:barChart>
      <c:lineChart>
        <c:grouping val="standard"/>
        <c:varyColors val="0"/>
        <c:ser>
          <c:idx val="0"/>
          <c:order val="0"/>
          <c:tx>
            <c:strRef>
              <c:f>'Figure 5'!$E$3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5'!$F$3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5'!$F$4:$F$13</c:f>
              <c:numCache>
                <c:formatCode>0.00</c:formatCode>
                <c:ptCount val="10"/>
                <c:pt idx="0">
                  <c:v>21.619086839000001</c:v>
                </c:pt>
                <c:pt idx="1">
                  <c:v>27.581182480999999</c:v>
                </c:pt>
                <c:pt idx="2">
                  <c:v>75.417365648000001</c:v>
                </c:pt>
                <c:pt idx="3">
                  <c:v>124.735056688</c:v>
                </c:pt>
                <c:pt idx="4">
                  <c:v>28.649425878999999</c:v>
                </c:pt>
                <c:pt idx="5">
                  <c:v>28.724013136</c:v>
                </c:pt>
                <c:pt idx="6">
                  <c:v>30.002274983</c:v>
                </c:pt>
                <c:pt idx="7">
                  <c:v>62.290291889000002</c:v>
                </c:pt>
                <c:pt idx="8">
                  <c:v>244.65041471199996</c:v>
                </c:pt>
                <c:pt idx="9">
                  <c:v>77.734518668999996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290680"/>
        <c:axId val="538291072"/>
      </c:lineChart>
      <c:catAx>
        <c:axId val="538290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291072"/>
        <c:crosses val="autoZero"/>
        <c:auto val="1"/>
        <c:lblAlgn val="ctr"/>
        <c:lblOffset val="100"/>
        <c:noMultiLvlLbl val="0"/>
      </c:catAx>
      <c:valAx>
        <c:axId val="538291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290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</c:ser>
        <c:ser>
          <c:idx val="2"/>
          <c:order val="1"/>
          <c:tx>
            <c:strRef>
              <c:f>'Figure 5 (2)'!$P$3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38291856"/>
        <c:axId val="538292248"/>
      </c:barChart>
      <c:catAx>
        <c:axId val="53829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292248"/>
        <c:crosses val="autoZero"/>
        <c:auto val="1"/>
        <c:lblAlgn val="ctr"/>
        <c:lblOffset val="100"/>
        <c:noMultiLvlLbl val="0"/>
      </c:catAx>
      <c:valAx>
        <c:axId val="538292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29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.xml"/><Relationship Id="rId3" Type="http://schemas.openxmlformats.org/officeDocument/2006/relationships/chart" Target="../charts/chart9.xml"/><Relationship Id="rId7" Type="http://schemas.openxmlformats.org/officeDocument/2006/relationships/chart" Target="../charts/chart13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Relationship Id="rId9" Type="http://schemas.openxmlformats.org/officeDocument/2006/relationships/chart" Target="../charts/chart15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1.xml"/><Relationship Id="rId3" Type="http://schemas.openxmlformats.org/officeDocument/2006/relationships/chart" Target="../charts/chart16.xml"/><Relationship Id="rId7" Type="http://schemas.openxmlformats.org/officeDocument/2006/relationships/chart" Target="../charts/chart20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19.xml"/><Relationship Id="rId5" Type="http://schemas.openxmlformats.org/officeDocument/2006/relationships/chart" Target="../charts/chart18.xml"/><Relationship Id="rId4" Type="http://schemas.openxmlformats.org/officeDocument/2006/relationships/chart" Target="../charts/chart17.xml"/><Relationship Id="rId9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207963</xdr:colOff>
      <xdr:row>13</xdr:row>
      <xdr:rowOff>6350</xdr:rowOff>
    </xdr:from>
    <xdr:to>
      <xdr:col>17</xdr:col>
      <xdr:colOff>261939</xdr:colOff>
      <xdr:row>43</xdr:row>
      <xdr:rowOff>172244</xdr:rowOff>
    </xdr:to>
    <xdr:graphicFrame macro="">
      <xdr:nvGraphicFramePr>
        <xdr:cNvPr id="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2</xdr:row>
      <xdr:rowOff>114300</xdr:rowOff>
    </xdr:from>
    <xdr:to>
      <xdr:col>19</xdr:col>
      <xdr:colOff>295275</xdr:colOff>
      <xdr:row>17</xdr:row>
      <xdr:rowOff>66675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0.48077</cdr:x>
      <cdr:y>0.49575</cdr:y>
    </cdr:from>
    <cdr:to>
      <cdr:x>0.53106</cdr:x>
      <cdr:y>0.66806</cdr:y>
    </cdr:to>
    <cdr:sp macro="" textlink="">
      <cdr:nvSpPr>
        <cdr:cNvPr id="307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994" y="2332685"/>
          <a:ext cx="342957" cy="8097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25427" y="352313"/>
          <a:ext cx="6191885" cy="3486523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0498" y="3998156"/>
          <a:ext cx="8638899" cy="5122059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/>
        <xdr:cNvSpPr txBox="1"/>
      </xdr:nvSpPr>
      <xdr:spPr>
        <a:xfrm>
          <a:off x="2369061" y="5666664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/>
        <xdr:cNvSpPr txBox="1"/>
      </xdr:nvSpPr>
      <xdr:spPr>
        <a:xfrm>
          <a:off x="12253316" y="5458464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/>
        <xdr:cNvSpPr txBox="1"/>
      </xdr:nvSpPr>
      <xdr:spPr>
        <a:xfrm>
          <a:off x="9584955" y="7982773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/>
        <xdr:cNvSpPr txBox="1"/>
      </xdr:nvSpPr>
      <xdr:spPr>
        <a:xfrm>
          <a:off x="3308931" y="7666809"/>
          <a:ext cx="2282601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/>
        <xdr:cNvSpPr txBox="1"/>
      </xdr:nvSpPr>
      <xdr:spPr>
        <a:xfrm>
          <a:off x="12180149" y="3130217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1" name="TextBox 3"/>
        <xdr:cNvSpPr txBox="1"/>
      </xdr:nvSpPr>
      <xdr:spPr>
        <a:xfrm>
          <a:off x="12011842" y="8771134"/>
          <a:ext cx="2338311" cy="40011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2" name="TextBox 49"/>
        <xdr:cNvSpPr txBox="1"/>
      </xdr:nvSpPr>
      <xdr:spPr>
        <a:xfrm>
          <a:off x="2369061" y="9516227"/>
          <a:ext cx="2338311" cy="24622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3" name="Rounded Rectangular Callout 12"/>
        <xdr:cNvSpPr/>
      </xdr:nvSpPr>
      <xdr:spPr>
        <a:xfrm>
          <a:off x="2260386" y="3421836"/>
          <a:ext cx="2306881" cy="1364146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4" name="TextBox 44"/>
        <xdr:cNvSpPr txBox="1"/>
      </xdr:nvSpPr>
      <xdr:spPr>
        <a:xfrm>
          <a:off x="2253108" y="3065929"/>
          <a:ext cx="1762125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13</xdr:col>
      <xdr:colOff>16433</xdr:colOff>
      <xdr:row>26</xdr:row>
      <xdr:rowOff>91965</xdr:rowOff>
    </xdr:from>
    <xdr:to>
      <xdr:col>15</xdr:col>
      <xdr:colOff>478057</xdr:colOff>
      <xdr:row>35</xdr:row>
      <xdr:rowOff>91604</xdr:rowOff>
    </xdr:to>
    <xdr:sp macro="" textlink="">
      <xdr:nvSpPr>
        <xdr:cNvPr id="15" name="Oval 14"/>
        <xdr:cNvSpPr/>
      </xdr:nvSpPr>
      <xdr:spPr>
        <a:xfrm>
          <a:off x="7080621" y="4287447"/>
          <a:ext cx="1537389" cy="1451922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6" name="TextBox 6"/>
        <xdr:cNvSpPr txBox="1"/>
      </xdr:nvSpPr>
      <xdr:spPr>
        <a:xfrm>
          <a:off x="6378215" y="4005750"/>
          <a:ext cx="3050660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8</xdr:col>
      <xdr:colOff>199769</xdr:colOff>
      <xdr:row>23</xdr:row>
      <xdr:rowOff>156317</xdr:rowOff>
    </xdr:from>
    <xdr:to>
      <xdr:col>10</xdr:col>
      <xdr:colOff>169670</xdr:colOff>
      <xdr:row>29</xdr:row>
      <xdr:rowOff>156096</xdr:rowOff>
    </xdr:to>
    <xdr:sp macro="" textlink="">
      <xdr:nvSpPr>
        <xdr:cNvPr id="17" name="Oval 16"/>
        <xdr:cNvSpPr/>
      </xdr:nvSpPr>
      <xdr:spPr>
        <a:xfrm>
          <a:off x="4574545" y="3867705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8</xdr:col>
      <xdr:colOff>416444</xdr:colOff>
      <xdr:row>27</xdr:row>
      <xdr:rowOff>70705</xdr:rowOff>
    </xdr:from>
    <xdr:to>
      <xdr:col>9</xdr:col>
      <xdr:colOff>492833</xdr:colOff>
      <xdr:row>29</xdr:row>
      <xdr:rowOff>90761</xdr:rowOff>
    </xdr:to>
    <xdr:sp macro="" textlink="">
      <xdr:nvSpPr>
        <xdr:cNvPr id="18" name="TextBox 64"/>
        <xdr:cNvSpPr txBox="1"/>
      </xdr:nvSpPr>
      <xdr:spPr>
        <a:xfrm>
          <a:off x="4791220" y="4445481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8</xdr:col>
      <xdr:colOff>378803</xdr:colOff>
      <xdr:row>25</xdr:row>
      <xdr:rowOff>134998</xdr:rowOff>
    </xdr:from>
    <xdr:to>
      <xdr:col>10</xdr:col>
      <xdr:colOff>21504</xdr:colOff>
      <xdr:row>27</xdr:row>
      <xdr:rowOff>155055</xdr:rowOff>
    </xdr:to>
    <xdr:sp macro="" textlink="">
      <xdr:nvSpPr>
        <xdr:cNvPr id="19" name="TextBox 65"/>
        <xdr:cNvSpPr txBox="1"/>
      </xdr:nvSpPr>
      <xdr:spPr>
        <a:xfrm>
          <a:off x="4753579" y="4187045"/>
          <a:ext cx="718466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1bn</a:t>
          </a:r>
        </a:p>
      </xdr:txBody>
    </xdr:sp>
    <xdr:clientData/>
  </xdr:twoCellAnchor>
  <xdr:twoCellAnchor>
    <xdr:from>
      <xdr:col>8</xdr:col>
      <xdr:colOff>409564</xdr:colOff>
      <xdr:row>24</xdr:row>
      <xdr:rowOff>50560</xdr:rowOff>
    </xdr:from>
    <xdr:to>
      <xdr:col>9</xdr:col>
      <xdr:colOff>485952</xdr:colOff>
      <xdr:row>26</xdr:row>
      <xdr:rowOff>70616</xdr:rowOff>
    </xdr:to>
    <xdr:sp macro="" textlink="">
      <xdr:nvSpPr>
        <xdr:cNvPr id="20" name="TextBox 59"/>
        <xdr:cNvSpPr txBox="1"/>
      </xdr:nvSpPr>
      <xdr:spPr>
        <a:xfrm>
          <a:off x="4784340" y="3941242"/>
          <a:ext cx="614271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1bn</a:t>
          </a:r>
        </a:p>
      </xdr:txBody>
    </xdr:sp>
    <xdr:clientData/>
  </xdr:twoCellAnchor>
  <xdr:twoCellAnchor>
    <xdr:from>
      <xdr:col>8</xdr:col>
      <xdr:colOff>322646</xdr:colOff>
      <xdr:row>32</xdr:row>
      <xdr:rowOff>154520</xdr:rowOff>
    </xdr:from>
    <xdr:to>
      <xdr:col>10</xdr:col>
      <xdr:colOff>292547</xdr:colOff>
      <xdr:row>38</xdr:row>
      <xdr:rowOff>154299</xdr:rowOff>
    </xdr:to>
    <xdr:sp macro="" textlink="">
      <xdr:nvSpPr>
        <xdr:cNvPr id="23" name="Oval 22"/>
        <xdr:cNvSpPr/>
      </xdr:nvSpPr>
      <xdr:spPr>
        <a:xfrm>
          <a:off x="4697422" y="5318191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9</xdr:col>
      <xdr:colOff>1438</xdr:colOff>
      <xdr:row>36</xdr:row>
      <xdr:rowOff>59384</xdr:rowOff>
    </xdr:from>
    <xdr:to>
      <xdr:col>10</xdr:col>
      <xdr:colOff>77828</xdr:colOff>
      <xdr:row>38</xdr:row>
      <xdr:rowOff>79441</xdr:rowOff>
    </xdr:to>
    <xdr:sp macro="" textlink="">
      <xdr:nvSpPr>
        <xdr:cNvPr id="24" name="TextBox 66"/>
        <xdr:cNvSpPr txBox="1"/>
      </xdr:nvSpPr>
      <xdr:spPr>
        <a:xfrm>
          <a:off x="4914097" y="5886443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50bn</a:t>
          </a:r>
        </a:p>
      </xdr:txBody>
    </xdr:sp>
    <xdr:clientData/>
  </xdr:twoCellAnchor>
  <xdr:twoCellAnchor>
    <xdr:from>
      <xdr:col>9</xdr:col>
      <xdr:colOff>15895</xdr:colOff>
      <xdr:row>34</xdr:row>
      <xdr:rowOff>123677</xdr:rowOff>
    </xdr:from>
    <xdr:to>
      <xdr:col>10</xdr:col>
      <xdr:colOff>92285</xdr:colOff>
      <xdr:row>36</xdr:row>
      <xdr:rowOff>139502</xdr:rowOff>
    </xdr:to>
    <xdr:sp macro="" textlink="">
      <xdr:nvSpPr>
        <xdr:cNvPr id="25" name="TextBox 67"/>
        <xdr:cNvSpPr txBox="1"/>
      </xdr:nvSpPr>
      <xdr:spPr>
        <a:xfrm>
          <a:off x="4928554" y="5610077"/>
          <a:ext cx="614272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78bn</a:t>
          </a:r>
        </a:p>
      </xdr:txBody>
    </xdr:sp>
    <xdr:clientData/>
  </xdr:twoCellAnchor>
  <xdr:twoCellAnchor>
    <xdr:from>
      <xdr:col>9</xdr:col>
      <xdr:colOff>4083</xdr:colOff>
      <xdr:row>33</xdr:row>
      <xdr:rowOff>29714</xdr:rowOff>
    </xdr:from>
    <xdr:to>
      <xdr:col>10</xdr:col>
      <xdr:colOff>80473</xdr:colOff>
      <xdr:row>35</xdr:row>
      <xdr:rowOff>49771</xdr:rowOff>
    </xdr:to>
    <xdr:sp macro="" textlink="">
      <xdr:nvSpPr>
        <xdr:cNvPr id="26" name="TextBox 68"/>
        <xdr:cNvSpPr txBox="1"/>
      </xdr:nvSpPr>
      <xdr:spPr>
        <a:xfrm>
          <a:off x="4916742" y="5372679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27bn</a:t>
          </a:r>
        </a:p>
      </xdr:txBody>
    </xdr:sp>
    <xdr:clientData/>
  </xdr:twoCellAnchor>
  <xdr:twoCellAnchor>
    <xdr:from>
      <xdr:col>10</xdr:col>
      <xdr:colOff>444828</xdr:colOff>
      <xdr:row>44</xdr:row>
      <xdr:rowOff>28017</xdr:rowOff>
    </xdr:from>
    <xdr:to>
      <xdr:col>12</xdr:col>
      <xdr:colOff>414729</xdr:colOff>
      <xdr:row>50</xdr:row>
      <xdr:rowOff>27796</xdr:rowOff>
    </xdr:to>
    <xdr:sp macro="" textlink="">
      <xdr:nvSpPr>
        <xdr:cNvPr id="29" name="Oval 28"/>
        <xdr:cNvSpPr/>
      </xdr:nvSpPr>
      <xdr:spPr>
        <a:xfrm>
          <a:off x="5895369" y="7128064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175718</xdr:colOff>
      <xdr:row>47</xdr:row>
      <xdr:rowOff>113295</xdr:rowOff>
    </xdr:from>
    <xdr:to>
      <xdr:col>12</xdr:col>
      <xdr:colOff>147912</xdr:colOff>
      <xdr:row>49</xdr:row>
      <xdr:rowOff>129119</xdr:rowOff>
    </xdr:to>
    <xdr:sp macro="" textlink="">
      <xdr:nvSpPr>
        <xdr:cNvPr id="30" name="TextBox 71"/>
        <xdr:cNvSpPr txBox="1"/>
      </xdr:nvSpPr>
      <xdr:spPr>
        <a:xfrm>
          <a:off x="6164142" y="7697436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11</xdr:col>
      <xdr:colOff>190175</xdr:colOff>
      <xdr:row>46</xdr:row>
      <xdr:rowOff>16224</xdr:rowOff>
    </xdr:from>
    <xdr:to>
      <xdr:col>12</xdr:col>
      <xdr:colOff>162369</xdr:colOff>
      <xdr:row>48</xdr:row>
      <xdr:rowOff>32048</xdr:rowOff>
    </xdr:to>
    <xdr:sp macro="" textlink="">
      <xdr:nvSpPr>
        <xdr:cNvPr id="31" name="TextBox 72"/>
        <xdr:cNvSpPr txBox="1"/>
      </xdr:nvSpPr>
      <xdr:spPr>
        <a:xfrm>
          <a:off x="6178599" y="7439000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3bn</a:t>
          </a:r>
        </a:p>
      </xdr:txBody>
    </xdr:sp>
    <xdr:clientData/>
  </xdr:twoCellAnchor>
  <xdr:twoCellAnchor>
    <xdr:from>
      <xdr:col>11</xdr:col>
      <xdr:colOff>168838</xdr:colOff>
      <xdr:row>44</xdr:row>
      <xdr:rowOff>74100</xdr:rowOff>
    </xdr:from>
    <xdr:to>
      <xdr:col>12</xdr:col>
      <xdr:colOff>141032</xdr:colOff>
      <xdr:row>46</xdr:row>
      <xdr:rowOff>89925</xdr:rowOff>
    </xdr:to>
    <xdr:sp macro="" textlink="">
      <xdr:nvSpPr>
        <xdr:cNvPr id="32" name="TextBox 73"/>
        <xdr:cNvSpPr txBox="1"/>
      </xdr:nvSpPr>
      <xdr:spPr>
        <a:xfrm>
          <a:off x="6157262" y="7174147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3bn</a:t>
          </a:r>
        </a:p>
      </xdr:txBody>
    </xdr:sp>
    <xdr:clientData/>
  </xdr:twoCellAnchor>
  <xdr:twoCellAnchor>
    <xdr:from>
      <xdr:col>18</xdr:col>
      <xdr:colOff>284861</xdr:colOff>
      <xdr:row>26</xdr:row>
      <xdr:rowOff>85286</xdr:rowOff>
    </xdr:from>
    <xdr:to>
      <xdr:col>20</xdr:col>
      <xdr:colOff>254762</xdr:colOff>
      <xdr:row>32</xdr:row>
      <xdr:rowOff>85064</xdr:rowOff>
    </xdr:to>
    <xdr:sp macro="" textlink="">
      <xdr:nvSpPr>
        <xdr:cNvPr id="35" name="Oval 34"/>
        <xdr:cNvSpPr/>
      </xdr:nvSpPr>
      <xdr:spPr>
        <a:xfrm>
          <a:off x="10038461" y="4280768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19</xdr:col>
      <xdr:colOff>15752</xdr:colOff>
      <xdr:row>29</xdr:row>
      <xdr:rowOff>161039</xdr:rowOff>
    </xdr:from>
    <xdr:to>
      <xdr:col>19</xdr:col>
      <xdr:colOff>525828</xdr:colOff>
      <xdr:row>32</xdr:row>
      <xdr:rowOff>15498</xdr:rowOff>
    </xdr:to>
    <xdr:sp macro="" textlink="">
      <xdr:nvSpPr>
        <xdr:cNvPr id="36" name="TextBox 76"/>
        <xdr:cNvSpPr txBox="1"/>
      </xdr:nvSpPr>
      <xdr:spPr>
        <a:xfrm>
          <a:off x="10307234" y="4840615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5bn</a:t>
          </a:r>
        </a:p>
      </xdr:txBody>
    </xdr:sp>
    <xdr:clientData/>
  </xdr:twoCellAnchor>
  <xdr:twoCellAnchor>
    <xdr:from>
      <xdr:col>18</xdr:col>
      <xdr:colOff>515993</xdr:colOff>
      <xdr:row>28</xdr:row>
      <xdr:rowOff>63967</xdr:rowOff>
    </xdr:from>
    <xdr:to>
      <xdr:col>20</xdr:col>
      <xdr:colOff>54500</xdr:colOff>
      <xdr:row>30</xdr:row>
      <xdr:rowOff>84023</xdr:rowOff>
    </xdr:to>
    <xdr:sp macro="" textlink="">
      <xdr:nvSpPr>
        <xdr:cNvPr id="37" name="TextBox 77"/>
        <xdr:cNvSpPr txBox="1"/>
      </xdr:nvSpPr>
      <xdr:spPr>
        <a:xfrm>
          <a:off x="10269593" y="4600108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17bn</a:t>
          </a:r>
        </a:p>
      </xdr:txBody>
    </xdr:sp>
    <xdr:clientData/>
  </xdr:twoCellAnchor>
  <xdr:twoCellAnchor>
    <xdr:from>
      <xdr:col>18</xdr:col>
      <xdr:colOff>494656</xdr:colOff>
      <xdr:row>26</xdr:row>
      <xdr:rowOff>150419</xdr:rowOff>
    </xdr:from>
    <xdr:to>
      <xdr:col>20</xdr:col>
      <xdr:colOff>33163</xdr:colOff>
      <xdr:row>29</xdr:row>
      <xdr:rowOff>9111</xdr:rowOff>
    </xdr:to>
    <xdr:sp macro="" textlink="">
      <xdr:nvSpPr>
        <xdr:cNvPr id="38" name="TextBox 78"/>
        <xdr:cNvSpPr txBox="1"/>
      </xdr:nvSpPr>
      <xdr:spPr>
        <a:xfrm>
          <a:off x="10248256" y="4363831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12bn</a:t>
          </a:r>
        </a:p>
      </xdr:txBody>
    </xdr:sp>
    <xdr:clientData/>
  </xdr:twoCellAnchor>
  <xdr:twoCellAnchor>
    <xdr:from>
      <xdr:col>18</xdr:col>
      <xdr:colOff>284861</xdr:colOff>
      <xdr:row>37</xdr:row>
      <xdr:rowOff>129208</xdr:rowOff>
    </xdr:from>
    <xdr:to>
      <xdr:col>20</xdr:col>
      <xdr:colOff>254762</xdr:colOff>
      <xdr:row>43</xdr:row>
      <xdr:rowOff>128987</xdr:rowOff>
    </xdr:to>
    <xdr:sp macro="" textlink="">
      <xdr:nvSpPr>
        <xdr:cNvPr id="41" name="Oval 40"/>
        <xdr:cNvSpPr/>
      </xdr:nvSpPr>
      <xdr:spPr>
        <a:xfrm>
          <a:off x="10038461" y="6099702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18</xdr:col>
      <xdr:colOff>520586</xdr:colOff>
      <xdr:row>41</xdr:row>
      <xdr:rowOff>72171</xdr:rowOff>
    </xdr:from>
    <xdr:to>
      <xdr:col>20</xdr:col>
      <xdr:colOff>59093</xdr:colOff>
      <xdr:row>43</xdr:row>
      <xdr:rowOff>92227</xdr:rowOff>
    </xdr:to>
    <xdr:sp macro="" textlink="">
      <xdr:nvSpPr>
        <xdr:cNvPr id="42" name="TextBox 81"/>
        <xdr:cNvSpPr txBox="1"/>
      </xdr:nvSpPr>
      <xdr:spPr>
        <a:xfrm>
          <a:off x="10274186" y="6706053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20bn</a:t>
          </a:r>
        </a:p>
      </xdr:txBody>
    </xdr:sp>
    <xdr:clientData/>
  </xdr:twoCellAnchor>
  <xdr:twoCellAnchor>
    <xdr:from>
      <xdr:col>18</xdr:col>
      <xdr:colOff>496943</xdr:colOff>
      <xdr:row>39</xdr:row>
      <xdr:rowOff>136464</xdr:rowOff>
    </xdr:from>
    <xdr:to>
      <xdr:col>20</xdr:col>
      <xdr:colOff>35450</xdr:colOff>
      <xdr:row>41</xdr:row>
      <xdr:rowOff>156521</xdr:rowOff>
    </xdr:to>
    <xdr:sp macro="" textlink="">
      <xdr:nvSpPr>
        <xdr:cNvPr id="43" name="TextBox 82"/>
        <xdr:cNvSpPr txBox="1"/>
      </xdr:nvSpPr>
      <xdr:spPr>
        <a:xfrm>
          <a:off x="10250543" y="6447617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54bn</a:t>
          </a:r>
        </a:p>
      </xdr:txBody>
    </xdr:sp>
    <xdr:clientData/>
  </xdr:twoCellAnchor>
  <xdr:twoCellAnchor>
    <xdr:from>
      <xdr:col>18</xdr:col>
      <xdr:colOff>494656</xdr:colOff>
      <xdr:row>38</xdr:row>
      <xdr:rowOff>32976</xdr:rowOff>
    </xdr:from>
    <xdr:to>
      <xdr:col>20</xdr:col>
      <xdr:colOff>33163</xdr:colOff>
      <xdr:row>40</xdr:row>
      <xdr:rowOff>53032</xdr:rowOff>
    </xdr:to>
    <xdr:sp macro="" textlink="">
      <xdr:nvSpPr>
        <xdr:cNvPr id="44" name="TextBox 83"/>
        <xdr:cNvSpPr txBox="1"/>
      </xdr:nvSpPr>
      <xdr:spPr>
        <a:xfrm>
          <a:off x="10248256" y="6182764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34bn</a:t>
          </a:r>
        </a:p>
      </xdr:txBody>
    </xdr:sp>
    <xdr:clientData/>
  </xdr:twoCellAnchor>
  <xdr:twoCellAnchor>
    <xdr:from>
      <xdr:col>13</xdr:col>
      <xdr:colOff>102636</xdr:colOff>
      <xdr:row>31</xdr:row>
      <xdr:rowOff>121818</xdr:rowOff>
    </xdr:from>
    <xdr:to>
      <xdr:col>15</xdr:col>
      <xdr:colOff>408275</xdr:colOff>
      <xdr:row>33</xdr:row>
      <xdr:rowOff>137643</xdr:rowOff>
    </xdr:to>
    <xdr:sp macro="" textlink="">
      <xdr:nvSpPr>
        <xdr:cNvPr id="45" name="TextBox 84"/>
        <xdr:cNvSpPr txBox="1"/>
      </xdr:nvSpPr>
      <xdr:spPr>
        <a:xfrm>
          <a:off x="7166824" y="5124124"/>
          <a:ext cx="138140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Insured losses</a:t>
          </a:r>
        </a:p>
      </xdr:txBody>
    </xdr:sp>
    <xdr:clientData/>
  </xdr:twoCellAnchor>
  <xdr:twoCellAnchor>
    <xdr:from>
      <xdr:col>13</xdr:col>
      <xdr:colOff>231613</xdr:colOff>
      <xdr:row>30</xdr:row>
      <xdr:rowOff>24747</xdr:rowOff>
    </xdr:from>
    <xdr:to>
      <xdr:col>15</xdr:col>
      <xdr:colOff>308215</xdr:colOff>
      <xdr:row>32</xdr:row>
      <xdr:rowOff>40571</xdr:rowOff>
    </xdr:to>
    <xdr:sp macro="" textlink="">
      <xdr:nvSpPr>
        <xdr:cNvPr id="46" name="TextBox 85"/>
        <xdr:cNvSpPr txBox="1"/>
      </xdr:nvSpPr>
      <xdr:spPr>
        <a:xfrm>
          <a:off x="7295801" y="4865688"/>
          <a:ext cx="1152367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Total losses</a:t>
          </a:r>
        </a:p>
      </xdr:txBody>
    </xdr:sp>
    <xdr:clientData/>
  </xdr:twoCellAnchor>
  <xdr:twoCellAnchor>
    <xdr:from>
      <xdr:col>12</xdr:col>
      <xdr:colOff>513414</xdr:colOff>
      <xdr:row>28</xdr:row>
      <xdr:rowOff>92148</xdr:rowOff>
    </xdr:from>
    <xdr:to>
      <xdr:col>15</xdr:col>
      <xdr:colOff>521621</xdr:colOff>
      <xdr:row>30</xdr:row>
      <xdr:rowOff>107973</xdr:rowOff>
    </xdr:to>
    <xdr:sp macro="" textlink="">
      <xdr:nvSpPr>
        <xdr:cNvPr id="47" name="TextBox 86"/>
        <xdr:cNvSpPr txBox="1"/>
      </xdr:nvSpPr>
      <xdr:spPr>
        <a:xfrm>
          <a:off x="7039720" y="4610360"/>
          <a:ext cx="162185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Uninsured losses</a:t>
          </a:r>
        </a:p>
      </xdr:txBody>
    </xdr:sp>
    <xdr:clientData/>
  </xdr:twoCellAnchor>
  <xdr:twoCellAnchor>
    <xdr:from>
      <xdr:col>21</xdr:col>
      <xdr:colOff>62596</xdr:colOff>
      <xdr:row>46</xdr:row>
      <xdr:rowOff>86541</xdr:rowOff>
    </xdr:from>
    <xdr:to>
      <xdr:col>22</xdr:col>
      <xdr:colOff>570380</xdr:colOff>
      <xdr:row>52</xdr:row>
      <xdr:rowOff>86319</xdr:rowOff>
    </xdr:to>
    <xdr:sp macro="" textlink="">
      <xdr:nvSpPr>
        <xdr:cNvPr id="50" name="Oval 49"/>
        <xdr:cNvSpPr/>
      </xdr:nvSpPr>
      <xdr:spPr>
        <a:xfrm>
          <a:off x="11429843" y="7509317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252020</xdr:colOff>
      <xdr:row>50</xdr:row>
      <xdr:rowOff>19979</xdr:rowOff>
    </xdr:from>
    <xdr:to>
      <xdr:col>22</xdr:col>
      <xdr:colOff>382912</xdr:colOff>
      <xdr:row>52</xdr:row>
      <xdr:rowOff>40036</xdr:rowOff>
    </xdr:to>
    <xdr:sp macro="" textlink="">
      <xdr:nvSpPr>
        <xdr:cNvPr id="51" name="TextBox 89"/>
        <xdr:cNvSpPr txBox="1"/>
      </xdr:nvSpPr>
      <xdr:spPr>
        <a:xfrm>
          <a:off x="11619267" y="8106144"/>
          <a:ext cx="668774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1.2bn</a:t>
          </a:r>
        </a:p>
      </xdr:txBody>
    </xdr:sp>
    <xdr:clientData/>
  </xdr:twoCellAnchor>
  <xdr:twoCellAnchor>
    <xdr:from>
      <xdr:col>21</xdr:col>
      <xdr:colOff>256952</xdr:colOff>
      <xdr:row>48</xdr:row>
      <xdr:rowOff>84272</xdr:rowOff>
    </xdr:from>
    <xdr:to>
      <xdr:col>22</xdr:col>
      <xdr:colOff>387844</xdr:colOff>
      <xdr:row>50</xdr:row>
      <xdr:rowOff>104328</xdr:rowOff>
    </xdr:to>
    <xdr:sp macro="" textlink="">
      <xdr:nvSpPr>
        <xdr:cNvPr id="52" name="TextBox 90"/>
        <xdr:cNvSpPr txBox="1"/>
      </xdr:nvSpPr>
      <xdr:spPr>
        <a:xfrm>
          <a:off x="11624199" y="7847707"/>
          <a:ext cx="668774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1.8bn</a:t>
          </a:r>
        </a:p>
      </xdr:txBody>
    </xdr:sp>
    <xdr:clientData/>
  </xdr:twoCellAnchor>
  <xdr:twoCellAnchor>
    <xdr:from>
      <xdr:col>21</xdr:col>
      <xdr:colOff>245140</xdr:colOff>
      <xdr:row>47</xdr:row>
      <xdr:rowOff>18884</xdr:rowOff>
    </xdr:from>
    <xdr:to>
      <xdr:col>22</xdr:col>
      <xdr:colOff>376032</xdr:colOff>
      <xdr:row>49</xdr:row>
      <xdr:rowOff>34708</xdr:rowOff>
    </xdr:to>
    <xdr:sp macro="" textlink="">
      <xdr:nvSpPr>
        <xdr:cNvPr id="53" name="TextBox 91"/>
        <xdr:cNvSpPr txBox="1"/>
      </xdr:nvSpPr>
      <xdr:spPr>
        <a:xfrm>
          <a:off x="11612387" y="7603025"/>
          <a:ext cx="66877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0.6bn</a:t>
          </a:r>
        </a:p>
      </xdr:txBody>
    </xdr:sp>
    <xdr:clientData/>
  </xdr:twoCellAnchor>
  <xdr:twoCellAnchor>
    <xdr:from>
      <xdr:col>11</xdr:col>
      <xdr:colOff>94811</xdr:colOff>
      <xdr:row>53</xdr:row>
      <xdr:rowOff>40257</xdr:rowOff>
    </xdr:from>
    <xdr:to>
      <xdr:col>16</xdr:col>
      <xdr:colOff>521799</xdr:colOff>
      <xdr:row>58</xdr:row>
      <xdr:rowOff>113634</xdr:rowOff>
    </xdr:to>
    <xdr:graphicFrame macro="">
      <xdr:nvGraphicFramePr>
        <xdr:cNvPr id="54" name="Chart 5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55" name="Chart 5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34" name="Rounded Rectangular Callout 33"/>
        <xdr:cNvSpPr/>
      </xdr:nvSpPr>
      <xdr:spPr>
        <a:xfrm>
          <a:off x="11826378" y="3472380"/>
          <a:ext cx="2340816" cy="1371599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56" name="Chart 5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0" name="Rounded Rectangular Callout 39"/>
        <xdr:cNvSpPr/>
      </xdr:nvSpPr>
      <xdr:spPr>
        <a:xfrm>
          <a:off x="11887338" y="5850625"/>
          <a:ext cx="2340816" cy="1371599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57" name="Chart 5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9" name="Rounded Rectangular Callout 48"/>
        <xdr:cNvSpPr/>
      </xdr:nvSpPr>
      <xdr:spPr>
        <a:xfrm>
          <a:off x="9291122" y="8381888"/>
          <a:ext cx="2340816" cy="1371599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58" name="Chart 5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28" name="Rounded Rectangular Callout 27"/>
        <xdr:cNvSpPr/>
      </xdr:nvSpPr>
      <xdr:spPr>
        <a:xfrm>
          <a:off x="3295315" y="8069828"/>
          <a:ext cx="2340816" cy="1371599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59" name="Chart 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22" name="Rounded Rectangular Callout 21"/>
        <xdr:cNvSpPr/>
      </xdr:nvSpPr>
      <xdr:spPr>
        <a:xfrm>
          <a:off x="2369064" y="6032322"/>
          <a:ext cx="2340816" cy="1371599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91318" y="349624"/>
          <a:ext cx="6191885" cy="3455594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69324" y="3981123"/>
          <a:ext cx="8685964" cy="5079028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/>
        <xdr:cNvSpPr txBox="1"/>
      </xdr:nvSpPr>
      <xdr:spPr>
        <a:xfrm>
          <a:off x="2378474" y="5634839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/>
        <xdr:cNvSpPr txBox="1"/>
      </xdr:nvSpPr>
      <xdr:spPr>
        <a:xfrm>
          <a:off x="12319207" y="5429329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/>
        <xdr:cNvSpPr txBox="1"/>
      </xdr:nvSpPr>
      <xdr:spPr>
        <a:xfrm>
          <a:off x="9635157" y="7932122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/>
        <xdr:cNvSpPr txBox="1"/>
      </xdr:nvSpPr>
      <xdr:spPr>
        <a:xfrm>
          <a:off x="3324619" y="7618848"/>
          <a:ext cx="2295152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/>
        <xdr:cNvSpPr txBox="1"/>
      </xdr:nvSpPr>
      <xdr:spPr>
        <a:xfrm>
          <a:off x="12246040" y="3119908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0" name="TextBox 3"/>
        <xdr:cNvSpPr txBox="1"/>
      </xdr:nvSpPr>
      <xdr:spPr>
        <a:xfrm>
          <a:off x="12077733" y="8713760"/>
          <a:ext cx="2338311" cy="39742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1" name="TextBox 49"/>
        <xdr:cNvSpPr txBox="1"/>
      </xdr:nvSpPr>
      <xdr:spPr>
        <a:xfrm>
          <a:off x="2378474" y="9453474"/>
          <a:ext cx="2350862" cy="2435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2" name="Rounded Rectangular Callout 11"/>
        <xdr:cNvSpPr/>
      </xdr:nvSpPr>
      <xdr:spPr>
        <a:xfrm>
          <a:off x="2269799" y="3408837"/>
          <a:ext cx="2319432" cy="1353389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3" name="TextBox 44"/>
        <xdr:cNvSpPr txBox="1"/>
      </xdr:nvSpPr>
      <xdr:spPr>
        <a:xfrm>
          <a:off x="2262521" y="3055620"/>
          <a:ext cx="1771538" cy="36664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13</xdr:col>
      <xdr:colOff>16433</xdr:colOff>
      <xdr:row>26</xdr:row>
      <xdr:rowOff>91965</xdr:rowOff>
    </xdr:from>
    <xdr:to>
      <xdr:col>15</xdr:col>
      <xdr:colOff>478057</xdr:colOff>
      <xdr:row>35</xdr:row>
      <xdr:rowOff>91604</xdr:rowOff>
    </xdr:to>
    <xdr:sp macro="" textlink="">
      <xdr:nvSpPr>
        <xdr:cNvPr id="14" name="Oval 13"/>
        <xdr:cNvSpPr/>
      </xdr:nvSpPr>
      <xdr:spPr>
        <a:xfrm>
          <a:off x="7118273" y="4267725"/>
          <a:ext cx="1543664" cy="143981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5" name="TextBox 6"/>
        <xdr:cNvSpPr txBox="1"/>
      </xdr:nvSpPr>
      <xdr:spPr>
        <a:xfrm>
          <a:off x="6409591" y="3988717"/>
          <a:ext cx="3069486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8</xdr:col>
      <xdr:colOff>199769</xdr:colOff>
      <xdr:row>23</xdr:row>
      <xdr:rowOff>156317</xdr:rowOff>
    </xdr:from>
    <xdr:to>
      <xdr:col>10</xdr:col>
      <xdr:colOff>169670</xdr:colOff>
      <xdr:row>29</xdr:row>
      <xdr:rowOff>156096</xdr:rowOff>
    </xdr:to>
    <xdr:sp macro="" textlink="">
      <xdr:nvSpPr>
        <xdr:cNvPr id="16" name="Oval 15"/>
        <xdr:cNvSpPr/>
      </xdr:nvSpPr>
      <xdr:spPr>
        <a:xfrm>
          <a:off x="4596509" y="3852017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8</xdr:col>
      <xdr:colOff>416444</xdr:colOff>
      <xdr:row>27</xdr:row>
      <xdr:rowOff>70705</xdr:rowOff>
    </xdr:from>
    <xdr:to>
      <xdr:col>9</xdr:col>
      <xdr:colOff>492833</xdr:colOff>
      <xdr:row>29</xdr:row>
      <xdr:rowOff>90761</xdr:rowOff>
    </xdr:to>
    <xdr:sp macro="" textlink="">
      <xdr:nvSpPr>
        <xdr:cNvPr id="17" name="TextBox 64"/>
        <xdr:cNvSpPr txBox="1"/>
      </xdr:nvSpPr>
      <xdr:spPr>
        <a:xfrm>
          <a:off x="4813184" y="4406485"/>
          <a:ext cx="617409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8</xdr:col>
      <xdr:colOff>409564</xdr:colOff>
      <xdr:row>24</xdr:row>
      <xdr:rowOff>50560</xdr:rowOff>
    </xdr:from>
    <xdr:to>
      <xdr:col>9</xdr:col>
      <xdr:colOff>485952</xdr:colOff>
      <xdr:row>26</xdr:row>
      <xdr:rowOff>70616</xdr:rowOff>
    </xdr:to>
    <xdr:sp macro="" textlink="">
      <xdr:nvSpPr>
        <xdr:cNvPr id="19" name="TextBox 59"/>
        <xdr:cNvSpPr txBox="1"/>
      </xdr:nvSpPr>
      <xdr:spPr>
        <a:xfrm>
          <a:off x="4806304" y="3906280"/>
          <a:ext cx="617408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1bn</a:t>
          </a:r>
        </a:p>
      </xdr:txBody>
    </xdr:sp>
    <xdr:clientData/>
  </xdr:twoCellAnchor>
  <xdr:twoCellAnchor>
    <xdr:from>
      <xdr:col>8</xdr:col>
      <xdr:colOff>322646</xdr:colOff>
      <xdr:row>32</xdr:row>
      <xdr:rowOff>154520</xdr:rowOff>
    </xdr:from>
    <xdr:to>
      <xdr:col>10</xdr:col>
      <xdr:colOff>292547</xdr:colOff>
      <xdr:row>38</xdr:row>
      <xdr:rowOff>154299</xdr:rowOff>
    </xdr:to>
    <xdr:sp macro="" textlink="">
      <xdr:nvSpPr>
        <xdr:cNvPr id="20" name="Oval 19"/>
        <xdr:cNvSpPr/>
      </xdr:nvSpPr>
      <xdr:spPr>
        <a:xfrm>
          <a:off x="4719386" y="5290400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9</xdr:col>
      <xdr:colOff>1438</xdr:colOff>
      <xdr:row>36</xdr:row>
      <xdr:rowOff>59384</xdr:rowOff>
    </xdr:from>
    <xdr:to>
      <xdr:col>10</xdr:col>
      <xdr:colOff>77828</xdr:colOff>
      <xdr:row>38</xdr:row>
      <xdr:rowOff>79441</xdr:rowOff>
    </xdr:to>
    <xdr:sp macro="" textlink="">
      <xdr:nvSpPr>
        <xdr:cNvPr id="21" name="TextBox 66"/>
        <xdr:cNvSpPr txBox="1"/>
      </xdr:nvSpPr>
      <xdr:spPr>
        <a:xfrm>
          <a:off x="4939198" y="5835344"/>
          <a:ext cx="617410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50bn</a:t>
          </a:r>
        </a:p>
      </xdr:txBody>
    </xdr:sp>
    <xdr:clientData/>
  </xdr:twoCellAnchor>
  <xdr:twoCellAnchor>
    <xdr:from>
      <xdr:col>9</xdr:col>
      <xdr:colOff>4083</xdr:colOff>
      <xdr:row>33</xdr:row>
      <xdr:rowOff>29714</xdr:rowOff>
    </xdr:from>
    <xdr:to>
      <xdr:col>10</xdr:col>
      <xdr:colOff>80473</xdr:colOff>
      <xdr:row>35</xdr:row>
      <xdr:rowOff>49771</xdr:rowOff>
    </xdr:to>
    <xdr:sp macro="" textlink="">
      <xdr:nvSpPr>
        <xdr:cNvPr id="23" name="TextBox 68"/>
        <xdr:cNvSpPr txBox="1"/>
      </xdr:nvSpPr>
      <xdr:spPr>
        <a:xfrm>
          <a:off x="4941843" y="5325614"/>
          <a:ext cx="617410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27bn</a:t>
          </a:r>
        </a:p>
      </xdr:txBody>
    </xdr:sp>
    <xdr:clientData/>
  </xdr:twoCellAnchor>
  <xdr:twoCellAnchor>
    <xdr:from>
      <xdr:col>10</xdr:col>
      <xdr:colOff>444828</xdr:colOff>
      <xdr:row>44</xdr:row>
      <xdr:rowOff>28017</xdr:rowOff>
    </xdr:from>
    <xdr:to>
      <xdr:col>12</xdr:col>
      <xdr:colOff>414729</xdr:colOff>
      <xdr:row>50</xdr:row>
      <xdr:rowOff>27796</xdr:rowOff>
    </xdr:to>
    <xdr:sp macro="" textlink="">
      <xdr:nvSpPr>
        <xdr:cNvPr id="24" name="Oval 23"/>
        <xdr:cNvSpPr/>
      </xdr:nvSpPr>
      <xdr:spPr>
        <a:xfrm>
          <a:off x="5923608" y="7084137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175718</xdr:colOff>
      <xdr:row>47</xdr:row>
      <xdr:rowOff>113295</xdr:rowOff>
    </xdr:from>
    <xdr:to>
      <xdr:col>12</xdr:col>
      <xdr:colOff>147912</xdr:colOff>
      <xdr:row>49</xdr:row>
      <xdr:rowOff>129119</xdr:rowOff>
    </xdr:to>
    <xdr:sp macro="" textlink="">
      <xdr:nvSpPr>
        <xdr:cNvPr id="25" name="TextBox 71"/>
        <xdr:cNvSpPr txBox="1"/>
      </xdr:nvSpPr>
      <xdr:spPr>
        <a:xfrm>
          <a:off x="6195518" y="7649475"/>
          <a:ext cx="513214" cy="33586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11</xdr:col>
      <xdr:colOff>168838</xdr:colOff>
      <xdr:row>44</xdr:row>
      <xdr:rowOff>74100</xdr:rowOff>
    </xdr:from>
    <xdr:to>
      <xdr:col>12</xdr:col>
      <xdr:colOff>141032</xdr:colOff>
      <xdr:row>46</xdr:row>
      <xdr:rowOff>89925</xdr:rowOff>
    </xdr:to>
    <xdr:sp macro="" textlink="">
      <xdr:nvSpPr>
        <xdr:cNvPr id="27" name="TextBox 73"/>
        <xdr:cNvSpPr txBox="1"/>
      </xdr:nvSpPr>
      <xdr:spPr>
        <a:xfrm>
          <a:off x="6188638" y="7130220"/>
          <a:ext cx="513214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3bn</a:t>
          </a:r>
        </a:p>
      </xdr:txBody>
    </xdr:sp>
    <xdr:clientData/>
  </xdr:twoCellAnchor>
  <xdr:twoCellAnchor>
    <xdr:from>
      <xdr:col>18</xdr:col>
      <xdr:colOff>284861</xdr:colOff>
      <xdr:row>26</xdr:row>
      <xdr:rowOff>85286</xdr:rowOff>
    </xdr:from>
    <xdr:to>
      <xdr:col>20</xdr:col>
      <xdr:colOff>254762</xdr:colOff>
      <xdr:row>32</xdr:row>
      <xdr:rowOff>85064</xdr:rowOff>
    </xdr:to>
    <xdr:sp macro="" textlink="">
      <xdr:nvSpPr>
        <xdr:cNvPr id="28" name="Oval 27"/>
        <xdr:cNvSpPr/>
      </xdr:nvSpPr>
      <xdr:spPr>
        <a:xfrm>
          <a:off x="10091801" y="4261046"/>
          <a:ext cx="1051941" cy="959898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19</xdr:col>
      <xdr:colOff>15752</xdr:colOff>
      <xdr:row>29</xdr:row>
      <xdr:rowOff>161039</xdr:rowOff>
    </xdr:from>
    <xdr:to>
      <xdr:col>19</xdr:col>
      <xdr:colOff>525828</xdr:colOff>
      <xdr:row>32</xdr:row>
      <xdr:rowOff>15498</xdr:rowOff>
    </xdr:to>
    <xdr:sp macro="" textlink="">
      <xdr:nvSpPr>
        <xdr:cNvPr id="29" name="TextBox 76"/>
        <xdr:cNvSpPr txBox="1"/>
      </xdr:nvSpPr>
      <xdr:spPr>
        <a:xfrm>
          <a:off x="10363712" y="4816859"/>
          <a:ext cx="510076" cy="334519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5bn</a:t>
          </a:r>
        </a:p>
      </xdr:txBody>
    </xdr:sp>
    <xdr:clientData/>
  </xdr:twoCellAnchor>
  <xdr:twoCellAnchor>
    <xdr:from>
      <xdr:col>18</xdr:col>
      <xdr:colOff>494656</xdr:colOff>
      <xdr:row>26</xdr:row>
      <xdr:rowOff>150419</xdr:rowOff>
    </xdr:from>
    <xdr:to>
      <xdr:col>20</xdr:col>
      <xdr:colOff>33163</xdr:colOff>
      <xdr:row>29</xdr:row>
      <xdr:rowOff>9111</xdr:rowOff>
    </xdr:to>
    <xdr:sp macro="" textlink="">
      <xdr:nvSpPr>
        <xdr:cNvPr id="31" name="TextBox 78"/>
        <xdr:cNvSpPr txBox="1"/>
      </xdr:nvSpPr>
      <xdr:spPr>
        <a:xfrm>
          <a:off x="10301596" y="4326179"/>
          <a:ext cx="620547" cy="33875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12bn</a:t>
          </a:r>
        </a:p>
      </xdr:txBody>
    </xdr:sp>
    <xdr:clientData/>
  </xdr:twoCellAnchor>
  <xdr:twoCellAnchor>
    <xdr:from>
      <xdr:col>18</xdr:col>
      <xdr:colOff>284861</xdr:colOff>
      <xdr:row>37</xdr:row>
      <xdr:rowOff>129208</xdr:rowOff>
    </xdr:from>
    <xdr:to>
      <xdr:col>20</xdr:col>
      <xdr:colOff>254762</xdr:colOff>
      <xdr:row>43</xdr:row>
      <xdr:rowOff>128987</xdr:rowOff>
    </xdr:to>
    <xdr:sp macro="" textlink="">
      <xdr:nvSpPr>
        <xdr:cNvPr id="32" name="Oval 31"/>
        <xdr:cNvSpPr/>
      </xdr:nvSpPr>
      <xdr:spPr>
        <a:xfrm>
          <a:off x="10091801" y="6065188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18</xdr:col>
      <xdr:colOff>520586</xdr:colOff>
      <xdr:row>41</xdr:row>
      <xdr:rowOff>72171</xdr:rowOff>
    </xdr:from>
    <xdr:to>
      <xdr:col>20</xdr:col>
      <xdr:colOff>59093</xdr:colOff>
      <xdr:row>43</xdr:row>
      <xdr:rowOff>92227</xdr:rowOff>
    </xdr:to>
    <xdr:sp macro="" textlink="">
      <xdr:nvSpPr>
        <xdr:cNvPr id="33" name="TextBox 81"/>
        <xdr:cNvSpPr txBox="1"/>
      </xdr:nvSpPr>
      <xdr:spPr>
        <a:xfrm>
          <a:off x="10327526" y="6648231"/>
          <a:ext cx="620547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20bn</a:t>
          </a:r>
        </a:p>
      </xdr:txBody>
    </xdr:sp>
    <xdr:clientData/>
  </xdr:twoCellAnchor>
  <xdr:twoCellAnchor>
    <xdr:from>
      <xdr:col>18</xdr:col>
      <xdr:colOff>494656</xdr:colOff>
      <xdr:row>38</xdr:row>
      <xdr:rowOff>32976</xdr:rowOff>
    </xdr:from>
    <xdr:to>
      <xdr:col>20</xdr:col>
      <xdr:colOff>33163</xdr:colOff>
      <xdr:row>40</xdr:row>
      <xdr:rowOff>53032</xdr:rowOff>
    </xdr:to>
    <xdr:sp macro="" textlink="">
      <xdr:nvSpPr>
        <xdr:cNvPr id="35" name="TextBox 83"/>
        <xdr:cNvSpPr txBox="1"/>
      </xdr:nvSpPr>
      <xdr:spPr>
        <a:xfrm>
          <a:off x="10301596" y="6128976"/>
          <a:ext cx="620547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34bn</a:t>
          </a:r>
        </a:p>
      </xdr:txBody>
    </xdr:sp>
    <xdr:clientData/>
  </xdr:twoCellAnchor>
  <xdr:twoCellAnchor>
    <xdr:from>
      <xdr:col>13</xdr:col>
      <xdr:colOff>102636</xdr:colOff>
      <xdr:row>31</xdr:row>
      <xdr:rowOff>121818</xdr:rowOff>
    </xdr:from>
    <xdr:to>
      <xdr:col>15</xdr:col>
      <xdr:colOff>408275</xdr:colOff>
      <xdr:row>33</xdr:row>
      <xdr:rowOff>137643</xdr:rowOff>
    </xdr:to>
    <xdr:sp macro="" textlink="">
      <xdr:nvSpPr>
        <xdr:cNvPr id="36" name="TextBox 84"/>
        <xdr:cNvSpPr txBox="1"/>
      </xdr:nvSpPr>
      <xdr:spPr>
        <a:xfrm>
          <a:off x="7204476" y="5097678"/>
          <a:ext cx="1387679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Insured losses</a:t>
          </a:r>
        </a:p>
      </xdr:txBody>
    </xdr:sp>
    <xdr:clientData/>
  </xdr:twoCellAnchor>
  <xdr:twoCellAnchor>
    <xdr:from>
      <xdr:col>12</xdr:col>
      <xdr:colOff>513414</xdr:colOff>
      <xdr:row>28</xdr:row>
      <xdr:rowOff>92148</xdr:rowOff>
    </xdr:from>
    <xdr:to>
      <xdr:col>15</xdr:col>
      <xdr:colOff>521621</xdr:colOff>
      <xdr:row>30</xdr:row>
      <xdr:rowOff>107973</xdr:rowOff>
    </xdr:to>
    <xdr:sp macro="" textlink="">
      <xdr:nvSpPr>
        <xdr:cNvPr id="38" name="TextBox 86"/>
        <xdr:cNvSpPr txBox="1"/>
      </xdr:nvSpPr>
      <xdr:spPr>
        <a:xfrm>
          <a:off x="7074234" y="4587948"/>
          <a:ext cx="1631267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Uninsured losses</a:t>
          </a:r>
        </a:p>
      </xdr:txBody>
    </xdr:sp>
    <xdr:clientData/>
  </xdr:twoCellAnchor>
  <xdr:twoCellAnchor>
    <xdr:from>
      <xdr:col>21</xdr:col>
      <xdr:colOff>62596</xdr:colOff>
      <xdr:row>46</xdr:row>
      <xdr:rowOff>86541</xdr:rowOff>
    </xdr:from>
    <xdr:to>
      <xdr:col>22</xdr:col>
      <xdr:colOff>570380</xdr:colOff>
      <xdr:row>52</xdr:row>
      <xdr:rowOff>86319</xdr:rowOff>
    </xdr:to>
    <xdr:sp macro="" textlink="">
      <xdr:nvSpPr>
        <xdr:cNvPr id="39" name="Oval 38"/>
        <xdr:cNvSpPr/>
      </xdr:nvSpPr>
      <xdr:spPr>
        <a:xfrm>
          <a:off x="11492596" y="7462701"/>
          <a:ext cx="1048804" cy="959898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252020</xdr:colOff>
      <xdr:row>50</xdr:row>
      <xdr:rowOff>19979</xdr:rowOff>
    </xdr:from>
    <xdr:to>
      <xdr:col>22</xdr:col>
      <xdr:colOff>382912</xdr:colOff>
      <xdr:row>52</xdr:row>
      <xdr:rowOff>40036</xdr:rowOff>
    </xdr:to>
    <xdr:sp macro="" textlink="">
      <xdr:nvSpPr>
        <xdr:cNvPr id="40" name="TextBox 89"/>
        <xdr:cNvSpPr txBox="1"/>
      </xdr:nvSpPr>
      <xdr:spPr>
        <a:xfrm>
          <a:off x="11682020" y="8036219"/>
          <a:ext cx="671912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1.2bn</a:t>
          </a:r>
        </a:p>
      </xdr:txBody>
    </xdr:sp>
    <xdr:clientData/>
  </xdr:twoCellAnchor>
  <xdr:twoCellAnchor>
    <xdr:from>
      <xdr:col>21</xdr:col>
      <xdr:colOff>245140</xdr:colOff>
      <xdr:row>47</xdr:row>
      <xdr:rowOff>18884</xdr:rowOff>
    </xdr:from>
    <xdr:to>
      <xdr:col>22</xdr:col>
      <xdr:colOff>376032</xdr:colOff>
      <xdr:row>49</xdr:row>
      <xdr:rowOff>34708</xdr:rowOff>
    </xdr:to>
    <xdr:sp macro="" textlink="">
      <xdr:nvSpPr>
        <xdr:cNvPr id="42" name="TextBox 91"/>
        <xdr:cNvSpPr txBox="1"/>
      </xdr:nvSpPr>
      <xdr:spPr>
        <a:xfrm>
          <a:off x="11675140" y="7555064"/>
          <a:ext cx="671912" cy="33586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0.6bn</a:t>
          </a:r>
        </a:p>
      </xdr:txBody>
    </xdr:sp>
    <xdr:clientData/>
  </xdr:twoCellAnchor>
  <xdr:twoCellAnchor>
    <xdr:from>
      <xdr:col>11</xdr:col>
      <xdr:colOff>94811</xdr:colOff>
      <xdr:row>53</xdr:row>
      <xdr:rowOff>40257</xdr:rowOff>
    </xdr:from>
    <xdr:to>
      <xdr:col>16</xdr:col>
      <xdr:colOff>521799</xdr:colOff>
      <xdr:row>58</xdr:row>
      <xdr:rowOff>113634</xdr:rowOff>
    </xdr:to>
    <xdr:graphicFrame macro="">
      <xdr:nvGraphicFramePr>
        <xdr:cNvPr id="43" name="Chart 4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44" name="Chart 4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45" name="Rounded Rectangular Callout 44"/>
        <xdr:cNvSpPr/>
      </xdr:nvSpPr>
      <xdr:spPr>
        <a:xfrm>
          <a:off x="11889131" y="3459381"/>
          <a:ext cx="2343954" cy="1359497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46" name="Chart 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7" name="Rounded Rectangular Callout 46"/>
        <xdr:cNvSpPr/>
      </xdr:nvSpPr>
      <xdr:spPr>
        <a:xfrm>
          <a:off x="11950091" y="5817456"/>
          <a:ext cx="2343954" cy="1360841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48" name="Chart 4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9" name="Rounded Rectangular Callout 48"/>
        <xdr:cNvSpPr/>
      </xdr:nvSpPr>
      <xdr:spPr>
        <a:xfrm>
          <a:off x="9341324" y="8328548"/>
          <a:ext cx="2353367" cy="1359497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50" name="Chart 4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51" name="Rounded Rectangular Callout 50"/>
        <xdr:cNvSpPr/>
      </xdr:nvSpPr>
      <xdr:spPr>
        <a:xfrm>
          <a:off x="3307866" y="8017833"/>
          <a:ext cx="2356504" cy="1360841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52" name="Chart 5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53" name="Rounded Rectangular Callout 52"/>
        <xdr:cNvSpPr/>
      </xdr:nvSpPr>
      <xdr:spPr>
        <a:xfrm>
          <a:off x="2378477" y="5997808"/>
          <a:ext cx="2353367" cy="1360841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91318" y="349624"/>
          <a:ext cx="6191885" cy="3455594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69324" y="3981123"/>
          <a:ext cx="8685964" cy="5079028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/>
        <xdr:cNvSpPr txBox="1"/>
      </xdr:nvSpPr>
      <xdr:spPr>
        <a:xfrm>
          <a:off x="2378474" y="5634839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/>
        <xdr:cNvSpPr txBox="1"/>
      </xdr:nvSpPr>
      <xdr:spPr>
        <a:xfrm>
          <a:off x="12319207" y="5429329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/>
        <xdr:cNvSpPr txBox="1"/>
      </xdr:nvSpPr>
      <xdr:spPr>
        <a:xfrm>
          <a:off x="9635157" y="7932122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/>
        <xdr:cNvSpPr txBox="1"/>
      </xdr:nvSpPr>
      <xdr:spPr>
        <a:xfrm>
          <a:off x="3324619" y="7618848"/>
          <a:ext cx="2295152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/>
        <xdr:cNvSpPr txBox="1"/>
      </xdr:nvSpPr>
      <xdr:spPr>
        <a:xfrm>
          <a:off x="12246040" y="3119908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0" name="TextBox 3"/>
        <xdr:cNvSpPr txBox="1"/>
      </xdr:nvSpPr>
      <xdr:spPr>
        <a:xfrm>
          <a:off x="12077733" y="8713760"/>
          <a:ext cx="2338311" cy="39742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1" name="TextBox 49"/>
        <xdr:cNvSpPr txBox="1"/>
      </xdr:nvSpPr>
      <xdr:spPr>
        <a:xfrm>
          <a:off x="2378474" y="9453474"/>
          <a:ext cx="2350862" cy="2435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2" name="Rounded Rectangular Callout 11"/>
        <xdr:cNvSpPr/>
      </xdr:nvSpPr>
      <xdr:spPr>
        <a:xfrm>
          <a:off x="2269799" y="3408837"/>
          <a:ext cx="2319432" cy="1353389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3" name="TextBox 44"/>
        <xdr:cNvSpPr txBox="1"/>
      </xdr:nvSpPr>
      <xdr:spPr>
        <a:xfrm>
          <a:off x="2262521" y="3055620"/>
          <a:ext cx="1771538" cy="36664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5" name="TextBox 6"/>
        <xdr:cNvSpPr txBox="1"/>
      </xdr:nvSpPr>
      <xdr:spPr>
        <a:xfrm>
          <a:off x="6409591" y="3988717"/>
          <a:ext cx="3069486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37" name="Chart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38" name="Rounded Rectangular Callout 37"/>
        <xdr:cNvSpPr/>
      </xdr:nvSpPr>
      <xdr:spPr>
        <a:xfrm>
          <a:off x="11889131" y="3459381"/>
          <a:ext cx="2343954" cy="1359497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39" name="Chart 3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0" name="Rounded Rectangular Callout 39"/>
        <xdr:cNvSpPr/>
      </xdr:nvSpPr>
      <xdr:spPr>
        <a:xfrm>
          <a:off x="11950091" y="5817456"/>
          <a:ext cx="2343954" cy="1360841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41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2" name="Rounded Rectangular Callout 41"/>
        <xdr:cNvSpPr/>
      </xdr:nvSpPr>
      <xdr:spPr>
        <a:xfrm>
          <a:off x="9341324" y="8328548"/>
          <a:ext cx="2353367" cy="1359497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43" name="Chart 4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44" name="Rounded Rectangular Callout 43"/>
        <xdr:cNvSpPr/>
      </xdr:nvSpPr>
      <xdr:spPr>
        <a:xfrm>
          <a:off x="3307866" y="8017833"/>
          <a:ext cx="2356504" cy="1360841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45" name="Chart 4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46" name="Rounded Rectangular Callout 45"/>
        <xdr:cNvSpPr/>
      </xdr:nvSpPr>
      <xdr:spPr>
        <a:xfrm>
          <a:off x="2378477" y="5997808"/>
          <a:ext cx="2353367" cy="1360841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444382</xdr:colOff>
      <xdr:row>53</xdr:row>
      <xdr:rowOff>87084</xdr:rowOff>
    </xdr:from>
    <xdr:to>
      <xdr:col>16</xdr:col>
      <xdr:colOff>187273</xdr:colOff>
      <xdr:row>58</xdr:row>
      <xdr:rowOff>161235</xdr:rowOff>
    </xdr:to>
    <xdr:graphicFrame macro="">
      <xdr:nvGraphicFramePr>
        <xdr:cNvPr id="48" name="Chart 4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272140</xdr:colOff>
      <xdr:row>5</xdr:row>
      <xdr:rowOff>108857</xdr:rowOff>
    </xdr:from>
    <xdr:to>
      <xdr:col>22</xdr:col>
      <xdr:colOff>149679</xdr:colOff>
      <xdr:row>36</xdr:row>
      <xdr:rowOff>17689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63</xdr:col>
      <xdr:colOff>0</xdr:colOff>
      <xdr:row>5</xdr:row>
      <xdr:rowOff>0</xdr:rowOff>
    </xdr:from>
    <xdr:to>
      <xdr:col>76</xdr:col>
      <xdr:colOff>489861</xdr:colOff>
      <xdr:row>35</xdr:row>
      <xdr:rowOff>85724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87924</xdr:colOff>
      <xdr:row>6</xdr:row>
      <xdr:rowOff>73269</xdr:rowOff>
    </xdr:from>
    <xdr:to>
      <xdr:col>15</xdr:col>
      <xdr:colOff>247651</xdr:colOff>
      <xdr:row>28</xdr:row>
      <xdr:rowOff>47625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0.09186</cdr:x>
      <cdr:y>0.94277</cdr:y>
    </cdr:from>
    <cdr:to>
      <cdr:x>0.73637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61596" y="3319096"/>
          <a:ext cx="3238500" cy="2014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* numbers above denote number of events</a:t>
          </a:r>
        </a:p>
      </cdr:txBody>
    </cdr:sp>
  </cdr:relSizeAnchor>
  <cdr:relSizeAnchor xmlns:cdr="http://schemas.openxmlformats.org/drawingml/2006/chartDrawing">
    <cdr:from>
      <cdr:x>0.19102</cdr:x>
      <cdr:y>0.6847</cdr:y>
    </cdr:from>
    <cdr:to>
      <cdr:x>0.24934</cdr:x>
      <cdr:y>0.75921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959826" y="2410556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4</a:t>
          </a:r>
        </a:p>
      </cdr:txBody>
    </cdr:sp>
  </cdr:relSizeAnchor>
  <cdr:relSizeAnchor xmlns:cdr="http://schemas.openxmlformats.org/drawingml/2006/chartDrawing">
    <cdr:from>
      <cdr:x>0.38048</cdr:x>
      <cdr:y>0.35158</cdr:y>
    </cdr:from>
    <cdr:to>
      <cdr:x>0.43881</cdr:x>
      <cdr:y>0.42608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1911839" y="1237762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6</a:t>
          </a:r>
        </a:p>
      </cdr:txBody>
    </cdr:sp>
  </cdr:relSizeAnchor>
  <cdr:relSizeAnchor xmlns:cdr="http://schemas.openxmlformats.org/drawingml/2006/chartDrawing">
    <cdr:from>
      <cdr:x>0.5715</cdr:x>
      <cdr:y>0.13097</cdr:y>
    </cdr:from>
    <cdr:to>
      <cdr:x>0.62982</cdr:x>
      <cdr:y>0.20548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2871665" y="461107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15</a:t>
          </a:r>
        </a:p>
      </cdr:txBody>
    </cdr:sp>
  </cdr:relSizeAnchor>
  <cdr:relSizeAnchor xmlns:cdr="http://schemas.openxmlformats.org/drawingml/2006/chartDrawing">
    <cdr:from>
      <cdr:x>0.7771</cdr:x>
      <cdr:y>0.10392</cdr:y>
    </cdr:from>
    <cdr:to>
      <cdr:x>0.83542</cdr:x>
      <cdr:y>0.17843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3904761" y="365858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247650</xdr:colOff>
      <xdr:row>3</xdr:row>
      <xdr:rowOff>38100</xdr:rowOff>
    </xdr:from>
    <xdr:to>
      <xdr:col>22</xdr:col>
      <xdr:colOff>232174</xdr:colOff>
      <xdr:row>38</xdr:row>
      <xdr:rowOff>135731</xdr:rowOff>
    </xdr:to>
    <xdr:graphicFrame macro="">
      <xdr:nvGraphicFramePr>
        <xdr:cNvPr id="33" name="Chart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teams/erc/SharedDocuments/Sigma/World_insurance/data_requests/CH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site.swissre.com/personal/s0d829/Documents/Rotation%20-%20ERC/WildfiresWorldwide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ME Persistence2"/>
      <sheetName val="non-life total"/>
      <sheetName val="life total"/>
      <sheetName val="a&amp;h"/>
      <sheetName val="check_data"/>
      <sheetName val="data overview"/>
      <sheetName val="settings"/>
      <sheetName val="sigmaDB"/>
    </sheetNames>
    <sheetDataSet>
      <sheetData sheetId="0"/>
      <sheetData sheetId="1"/>
      <sheetData sheetId="2"/>
      <sheetData sheetId="3"/>
      <sheetData sheetId="4"/>
      <sheetData sheetId="5"/>
      <sheetData sheetId="6">
        <row r="15">
          <cell r="B15">
            <v>2018</v>
          </cell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ldfiresNorthAmericaAustralia"/>
      <sheetName val="Wildfires"/>
      <sheetName val="Wildfire_pivots"/>
      <sheetName val="Copy_WildfiresNAMAUS"/>
      <sheetName val="DroughHeatFires"/>
    </sheetNames>
    <sheetDataSet>
      <sheetData sheetId="0" refreshError="1"/>
      <sheetData sheetId="1" refreshError="1"/>
      <sheetData sheetId="2" refreshError="1"/>
      <sheetData sheetId="3">
        <row r="38">
          <cell r="U38" t="str">
            <v>2008 US</v>
          </cell>
          <cell r="Z38">
            <v>0.70463999999999993</v>
          </cell>
        </row>
        <row r="39">
          <cell r="U39" t="str">
            <v>2016 US</v>
          </cell>
          <cell r="Z39">
            <v>0.91864999999999997</v>
          </cell>
        </row>
        <row r="40">
          <cell r="U40" t="str">
            <v>2015 US</v>
          </cell>
          <cell r="Z40">
            <v>0.93332999999999999</v>
          </cell>
        </row>
        <row r="41">
          <cell r="U41" t="str">
            <v>2009 AUS</v>
          </cell>
          <cell r="Z41">
            <v>1.07636</v>
          </cell>
        </row>
        <row r="42">
          <cell r="U42" t="str">
            <v>1993 US</v>
          </cell>
          <cell r="Z42">
            <v>1.20434</v>
          </cell>
        </row>
        <row r="43">
          <cell r="U43" t="str">
            <v>2003 US</v>
          </cell>
          <cell r="Z43">
            <v>1.27172</v>
          </cell>
        </row>
        <row r="44">
          <cell r="U44" t="str">
            <v>2003 US</v>
          </cell>
          <cell r="Z44">
            <v>1.38259</v>
          </cell>
        </row>
        <row r="45">
          <cell r="U45" t="str">
            <v>2007 US</v>
          </cell>
          <cell r="Z45">
            <v>1.5047200000000001</v>
          </cell>
        </row>
        <row r="46">
          <cell r="U46" t="str">
            <v>2016 CAN</v>
          </cell>
          <cell r="Z46">
            <v>2.7820800000000001</v>
          </cell>
        </row>
        <row r="47">
          <cell r="U47" t="str">
            <v>1991 US</v>
          </cell>
          <cell r="Z47">
            <v>2.9962800000000001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F54"/>
  <sheetViews>
    <sheetView tabSelected="1" zoomScale="80" zoomScaleNormal="80" workbookViewId="0">
      <pane ySplit="5" topLeftCell="A9" activePane="bottomLeft" state="frozen"/>
      <selection pane="bottomLeft" activeCell="L47" sqref="L47"/>
    </sheetView>
  </sheetViews>
  <sheetFormatPr defaultColWidth="9.140625" defaultRowHeight="14.25" x14ac:dyDescent="0.2"/>
  <cols>
    <col min="1" max="1" width="16" style="1" customWidth="1"/>
    <col min="2" max="2" width="22" style="1" customWidth="1"/>
    <col min="3" max="3" width="23" style="1" customWidth="1"/>
    <col min="4" max="4" width="13.5703125" style="1" customWidth="1"/>
    <col min="5" max="5" width="9.5703125" style="1" customWidth="1"/>
    <col min="6" max="6" width="13.140625" style="1" bestFit="1" customWidth="1"/>
    <col min="7" max="7" width="11.140625" style="1" customWidth="1"/>
    <col min="8" max="59" width="9" style="1" customWidth="1"/>
    <col min="60" max="16384" width="9.140625" style="1"/>
  </cols>
  <sheetData>
    <row r="1" spans="1:6" ht="20.25" x14ac:dyDescent="0.3">
      <c r="B1"/>
      <c r="F1" s="6"/>
    </row>
    <row r="2" spans="1:6" x14ac:dyDescent="0.2">
      <c r="A2"/>
      <c r="B2"/>
      <c r="F2" s="9"/>
    </row>
    <row r="3" spans="1:6" x14ac:dyDescent="0.2">
      <c r="F3" s="9"/>
    </row>
    <row r="4" spans="1:6" ht="20.25" x14ac:dyDescent="0.3">
      <c r="A4"/>
      <c r="B4"/>
      <c r="C4"/>
      <c r="D4"/>
      <c r="F4" s="6" t="s">
        <v>3</v>
      </c>
    </row>
    <row r="5" spans="1:6" ht="20.25" x14ac:dyDescent="0.3">
      <c r="A5"/>
      <c r="B5" t="s">
        <v>2</v>
      </c>
      <c r="C5" t="s">
        <v>1</v>
      </c>
      <c r="D5" t="s">
        <v>4</v>
      </c>
      <c r="F5" s="6" t="s">
        <v>68</v>
      </c>
    </row>
    <row r="6" spans="1:6" x14ac:dyDescent="0.2">
      <c r="A6" s="4">
        <v>1970</v>
      </c>
      <c r="B6" s="5">
        <v>62</v>
      </c>
      <c r="C6" s="5">
        <v>42</v>
      </c>
      <c r="D6" s="5">
        <v>104</v>
      </c>
    </row>
    <row r="7" spans="1:6" x14ac:dyDescent="0.2">
      <c r="A7" s="4">
        <v>1971</v>
      </c>
      <c r="B7" s="5">
        <v>72</v>
      </c>
      <c r="C7" s="5">
        <v>45</v>
      </c>
      <c r="D7" s="5">
        <v>117</v>
      </c>
    </row>
    <row r="8" spans="1:6" x14ac:dyDescent="0.2">
      <c r="A8" s="4">
        <v>1972</v>
      </c>
      <c r="B8" s="5">
        <v>89</v>
      </c>
      <c r="C8" s="5">
        <v>45</v>
      </c>
      <c r="D8" s="5">
        <v>134</v>
      </c>
    </row>
    <row r="9" spans="1:6" x14ac:dyDescent="0.2">
      <c r="A9" s="4">
        <v>1973</v>
      </c>
      <c r="B9" s="5">
        <v>82</v>
      </c>
      <c r="C9" s="5">
        <v>40</v>
      </c>
      <c r="D9" s="5">
        <v>122</v>
      </c>
    </row>
    <row r="10" spans="1:6" x14ac:dyDescent="0.2">
      <c r="A10" s="4">
        <v>1974</v>
      </c>
      <c r="B10" s="5">
        <v>79</v>
      </c>
      <c r="C10" s="5">
        <v>46</v>
      </c>
      <c r="D10" s="5">
        <v>125</v>
      </c>
    </row>
    <row r="11" spans="1:6" x14ac:dyDescent="0.2">
      <c r="A11" s="4">
        <v>1975</v>
      </c>
      <c r="B11" s="5">
        <v>72</v>
      </c>
      <c r="C11" s="5">
        <v>45</v>
      </c>
      <c r="D11" s="5">
        <v>117</v>
      </c>
    </row>
    <row r="12" spans="1:6" x14ac:dyDescent="0.2">
      <c r="A12" s="4">
        <v>1976</v>
      </c>
      <c r="B12" s="5">
        <v>80</v>
      </c>
      <c r="C12" s="5">
        <v>52</v>
      </c>
      <c r="D12" s="5">
        <v>132</v>
      </c>
    </row>
    <row r="13" spans="1:6" x14ac:dyDescent="0.2">
      <c r="A13" s="4">
        <v>1977</v>
      </c>
      <c r="B13" s="5">
        <v>81</v>
      </c>
      <c r="C13" s="5">
        <v>44</v>
      </c>
      <c r="D13" s="5">
        <v>125</v>
      </c>
    </row>
    <row r="14" spans="1:6" x14ac:dyDescent="0.2">
      <c r="A14" s="4">
        <v>1978</v>
      </c>
      <c r="B14" s="5">
        <v>70</v>
      </c>
      <c r="C14" s="5">
        <v>51</v>
      </c>
      <c r="D14" s="5">
        <v>121</v>
      </c>
    </row>
    <row r="15" spans="1:6" x14ac:dyDescent="0.2">
      <c r="A15" s="4">
        <v>1979</v>
      </c>
      <c r="B15" s="5">
        <v>82</v>
      </c>
      <c r="C15" s="5">
        <v>55</v>
      </c>
      <c r="D15" s="5">
        <v>137</v>
      </c>
    </row>
    <row r="16" spans="1:6" x14ac:dyDescent="0.2">
      <c r="A16" s="4">
        <v>1980</v>
      </c>
      <c r="B16" s="5">
        <v>84</v>
      </c>
      <c r="C16" s="5">
        <v>45</v>
      </c>
      <c r="D16" s="5">
        <v>129</v>
      </c>
    </row>
    <row r="17" spans="1:4" x14ac:dyDescent="0.2">
      <c r="A17" s="4">
        <v>1981</v>
      </c>
      <c r="B17" s="5">
        <v>74</v>
      </c>
      <c r="C17" s="5">
        <v>63</v>
      </c>
      <c r="D17" s="5">
        <v>137</v>
      </c>
    </row>
    <row r="18" spans="1:4" x14ac:dyDescent="0.2">
      <c r="A18" s="4">
        <v>1982</v>
      </c>
      <c r="B18" s="5">
        <v>74</v>
      </c>
      <c r="C18" s="5">
        <v>64</v>
      </c>
      <c r="D18" s="5">
        <v>138</v>
      </c>
    </row>
    <row r="19" spans="1:4" x14ac:dyDescent="0.2">
      <c r="A19" s="4">
        <v>1983</v>
      </c>
      <c r="B19" s="5">
        <v>82</v>
      </c>
      <c r="C19" s="5">
        <v>72</v>
      </c>
      <c r="D19" s="5">
        <v>154</v>
      </c>
    </row>
    <row r="20" spans="1:4" x14ac:dyDescent="0.2">
      <c r="A20" s="4">
        <v>1984</v>
      </c>
      <c r="B20" s="5">
        <v>62</v>
      </c>
      <c r="C20" s="5">
        <v>61</v>
      </c>
      <c r="D20" s="5">
        <v>123</v>
      </c>
    </row>
    <row r="21" spans="1:4" x14ac:dyDescent="0.2">
      <c r="A21" s="4">
        <v>1985</v>
      </c>
      <c r="B21" s="5">
        <v>75</v>
      </c>
      <c r="C21" s="5">
        <v>63</v>
      </c>
      <c r="D21" s="5">
        <v>138</v>
      </c>
    </row>
    <row r="22" spans="1:4" x14ac:dyDescent="0.2">
      <c r="A22" s="4">
        <v>1986</v>
      </c>
      <c r="B22" s="5">
        <v>87</v>
      </c>
      <c r="C22" s="5">
        <v>68</v>
      </c>
      <c r="D22" s="5">
        <v>155</v>
      </c>
    </row>
    <row r="23" spans="1:4" x14ac:dyDescent="0.2">
      <c r="A23" s="4">
        <v>1987</v>
      </c>
      <c r="B23" s="5">
        <v>113</v>
      </c>
      <c r="C23" s="5">
        <v>99</v>
      </c>
      <c r="D23" s="5">
        <v>212</v>
      </c>
    </row>
    <row r="24" spans="1:4" x14ac:dyDescent="0.2">
      <c r="A24" s="4">
        <v>1988</v>
      </c>
      <c r="B24" s="5">
        <v>124</v>
      </c>
      <c r="C24" s="5">
        <v>93</v>
      </c>
      <c r="D24" s="5">
        <v>217</v>
      </c>
    </row>
    <row r="25" spans="1:4" x14ac:dyDescent="0.2">
      <c r="A25" s="4">
        <v>1989</v>
      </c>
      <c r="B25" s="5">
        <v>129</v>
      </c>
      <c r="C25" s="5">
        <v>81</v>
      </c>
      <c r="D25" s="5">
        <v>210</v>
      </c>
    </row>
    <row r="26" spans="1:4" x14ac:dyDescent="0.2">
      <c r="A26" s="4">
        <v>1990</v>
      </c>
      <c r="B26" s="5">
        <v>135</v>
      </c>
      <c r="C26" s="5">
        <v>126</v>
      </c>
      <c r="D26" s="5">
        <v>261</v>
      </c>
    </row>
    <row r="27" spans="1:4" x14ac:dyDescent="0.2">
      <c r="A27" s="4">
        <v>1991</v>
      </c>
      <c r="B27" s="5">
        <v>146</v>
      </c>
      <c r="C27" s="5">
        <v>110</v>
      </c>
      <c r="D27" s="5">
        <v>256</v>
      </c>
    </row>
    <row r="28" spans="1:4" x14ac:dyDescent="0.2">
      <c r="A28" s="4">
        <v>1992</v>
      </c>
      <c r="B28" s="5">
        <v>129</v>
      </c>
      <c r="C28" s="5">
        <v>121</v>
      </c>
      <c r="D28" s="5">
        <v>250</v>
      </c>
    </row>
    <row r="29" spans="1:4" x14ac:dyDescent="0.2">
      <c r="A29" s="4">
        <v>1993</v>
      </c>
      <c r="B29" s="5">
        <v>169</v>
      </c>
      <c r="C29" s="5">
        <v>144</v>
      </c>
      <c r="D29" s="5">
        <v>313</v>
      </c>
    </row>
    <row r="30" spans="1:4" x14ac:dyDescent="0.2">
      <c r="A30" s="4">
        <v>1994</v>
      </c>
      <c r="B30" s="5">
        <v>177</v>
      </c>
      <c r="C30" s="5">
        <v>149</v>
      </c>
      <c r="D30" s="5">
        <v>326</v>
      </c>
    </row>
    <row r="31" spans="1:4" x14ac:dyDescent="0.2">
      <c r="A31" s="4">
        <v>1995</v>
      </c>
      <c r="B31" s="5">
        <v>141</v>
      </c>
      <c r="C31" s="5">
        <v>137</v>
      </c>
      <c r="D31" s="5">
        <v>278</v>
      </c>
    </row>
    <row r="32" spans="1:4" x14ac:dyDescent="0.2">
      <c r="A32" s="4">
        <v>1996</v>
      </c>
      <c r="B32" s="5">
        <v>175</v>
      </c>
      <c r="C32" s="5">
        <v>137</v>
      </c>
      <c r="D32" s="5">
        <v>312</v>
      </c>
    </row>
    <row r="33" spans="1:6" x14ac:dyDescent="0.2">
      <c r="A33" s="4">
        <v>1997</v>
      </c>
      <c r="B33" s="5">
        <v>170</v>
      </c>
      <c r="C33" s="5">
        <v>133</v>
      </c>
      <c r="D33" s="5">
        <v>303</v>
      </c>
    </row>
    <row r="34" spans="1:6" x14ac:dyDescent="0.2">
      <c r="A34" s="4">
        <v>1998</v>
      </c>
      <c r="B34" s="5">
        <v>162</v>
      </c>
      <c r="C34" s="5">
        <v>135</v>
      </c>
      <c r="D34" s="5">
        <v>297</v>
      </c>
    </row>
    <row r="35" spans="1:6" x14ac:dyDescent="0.2">
      <c r="A35" s="4">
        <v>1999</v>
      </c>
      <c r="B35" s="5">
        <v>149</v>
      </c>
      <c r="C35" s="5">
        <v>144</v>
      </c>
      <c r="D35" s="5">
        <v>293</v>
      </c>
    </row>
    <row r="36" spans="1:6" x14ac:dyDescent="0.2">
      <c r="A36" s="4">
        <v>2000</v>
      </c>
      <c r="B36" s="5">
        <v>165</v>
      </c>
      <c r="C36" s="5">
        <v>135</v>
      </c>
      <c r="D36" s="5">
        <v>300</v>
      </c>
    </row>
    <row r="37" spans="1:6" x14ac:dyDescent="0.2">
      <c r="A37" s="4">
        <v>2001</v>
      </c>
      <c r="B37" s="5">
        <v>168</v>
      </c>
      <c r="C37" s="5">
        <v>130</v>
      </c>
      <c r="D37" s="5">
        <v>298</v>
      </c>
    </row>
    <row r="38" spans="1:6" x14ac:dyDescent="0.2">
      <c r="A38" s="4">
        <v>2002</v>
      </c>
      <c r="B38" s="5">
        <v>149</v>
      </c>
      <c r="C38" s="5">
        <v>138</v>
      </c>
      <c r="D38" s="5">
        <v>287</v>
      </c>
    </row>
    <row r="39" spans="1:6" x14ac:dyDescent="0.2">
      <c r="A39" s="4">
        <v>2003</v>
      </c>
      <c r="B39" s="5">
        <v>162</v>
      </c>
      <c r="C39" s="5">
        <v>160</v>
      </c>
      <c r="D39" s="5">
        <v>322</v>
      </c>
    </row>
    <row r="40" spans="1:6" x14ac:dyDescent="0.2">
      <c r="A40" s="4">
        <v>2004</v>
      </c>
      <c r="B40" s="5">
        <v>229</v>
      </c>
      <c r="C40" s="5">
        <v>126</v>
      </c>
      <c r="D40" s="5">
        <v>355</v>
      </c>
    </row>
    <row r="41" spans="1:6" x14ac:dyDescent="0.2">
      <c r="A41" s="4">
        <v>2005</v>
      </c>
      <c r="B41" s="5">
        <v>257</v>
      </c>
      <c r="C41" s="5">
        <v>164</v>
      </c>
      <c r="D41" s="5">
        <v>421</v>
      </c>
    </row>
    <row r="42" spans="1:6" x14ac:dyDescent="0.2">
      <c r="A42" s="4">
        <v>2006</v>
      </c>
      <c r="B42" s="5">
        <v>219</v>
      </c>
      <c r="C42" s="5">
        <v>145</v>
      </c>
      <c r="D42" s="5">
        <v>364</v>
      </c>
    </row>
    <row r="43" spans="1:6" x14ac:dyDescent="0.2">
      <c r="A43" s="4">
        <v>2007</v>
      </c>
      <c r="B43" s="5">
        <v>206</v>
      </c>
      <c r="C43" s="5">
        <v>154</v>
      </c>
      <c r="D43" s="5">
        <v>360</v>
      </c>
    </row>
    <row r="44" spans="1:6" x14ac:dyDescent="0.2">
      <c r="A44" s="4">
        <v>2008</v>
      </c>
      <c r="B44" s="5">
        <v>182</v>
      </c>
      <c r="C44" s="5">
        <v>152</v>
      </c>
      <c r="D44" s="5">
        <v>334</v>
      </c>
    </row>
    <row r="45" spans="1:6" x14ac:dyDescent="0.2">
      <c r="A45" s="4">
        <v>2009</v>
      </c>
      <c r="B45" s="5">
        <v>164</v>
      </c>
      <c r="C45" s="5">
        <v>143</v>
      </c>
      <c r="D45" s="5">
        <v>307</v>
      </c>
      <c r="F45" s="15" t="s">
        <v>66</v>
      </c>
    </row>
    <row r="46" spans="1:6" x14ac:dyDescent="0.2">
      <c r="A46" s="4">
        <v>2010</v>
      </c>
      <c r="B46" s="5">
        <v>154</v>
      </c>
      <c r="C46" s="5">
        <v>190</v>
      </c>
      <c r="D46" s="5">
        <v>344</v>
      </c>
      <c r="E46" s="3"/>
    </row>
    <row r="47" spans="1:6" x14ac:dyDescent="0.2">
      <c r="A47" s="4">
        <v>2011</v>
      </c>
      <c r="B47" s="5">
        <v>159</v>
      </c>
      <c r="C47" s="5">
        <v>182</v>
      </c>
      <c r="D47" s="5">
        <v>341</v>
      </c>
    </row>
    <row r="48" spans="1:6" x14ac:dyDescent="0.2">
      <c r="A48" s="4">
        <v>2012</v>
      </c>
      <c r="B48" s="5">
        <v>150</v>
      </c>
      <c r="C48" s="5">
        <v>174</v>
      </c>
      <c r="D48" s="5">
        <v>324</v>
      </c>
    </row>
    <row r="49" spans="1:4" x14ac:dyDescent="0.2">
      <c r="A49" s="4">
        <v>2013</v>
      </c>
      <c r="B49" s="5">
        <v>160</v>
      </c>
      <c r="C49" s="5">
        <v>168</v>
      </c>
      <c r="D49" s="5">
        <v>328</v>
      </c>
    </row>
    <row r="50" spans="1:4" x14ac:dyDescent="0.2">
      <c r="A50" s="4">
        <v>2014</v>
      </c>
      <c r="B50" s="5">
        <v>149</v>
      </c>
      <c r="C50" s="5">
        <v>194</v>
      </c>
      <c r="D50" s="5">
        <v>343</v>
      </c>
    </row>
    <row r="51" spans="1:4" x14ac:dyDescent="0.2">
      <c r="A51" s="4">
        <v>2015</v>
      </c>
      <c r="B51" s="5">
        <v>158</v>
      </c>
      <c r="C51" s="5">
        <v>198</v>
      </c>
      <c r="D51" s="5">
        <v>356</v>
      </c>
    </row>
    <row r="52" spans="1:4" x14ac:dyDescent="0.2">
      <c r="A52" s="4">
        <v>2016</v>
      </c>
      <c r="B52" s="5">
        <v>139</v>
      </c>
      <c r="C52" s="5">
        <v>193</v>
      </c>
      <c r="D52" s="5">
        <v>332</v>
      </c>
    </row>
    <row r="53" spans="1:4" x14ac:dyDescent="0.2">
      <c r="A53" s="4">
        <v>2017</v>
      </c>
      <c r="B53" s="5">
        <v>120</v>
      </c>
      <c r="C53" s="5">
        <v>184</v>
      </c>
      <c r="D53" s="5">
        <v>304</v>
      </c>
    </row>
    <row r="54" spans="1:4" x14ac:dyDescent="0.2">
      <c r="A54" s="4">
        <v>2018</v>
      </c>
      <c r="B54" s="5">
        <v>123</v>
      </c>
      <c r="C54" s="5">
        <v>181</v>
      </c>
      <c r="D54" s="5">
        <v>304</v>
      </c>
    </row>
  </sheetData>
  <phoneticPr fontId="6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AC31"/>
  <sheetViews>
    <sheetView topLeftCell="A16" zoomScale="85" zoomScaleNormal="85" workbookViewId="0">
      <selection activeCell="I10" sqref="I10"/>
    </sheetView>
  </sheetViews>
  <sheetFormatPr defaultRowHeight="12.75" x14ac:dyDescent="0.2"/>
  <cols>
    <col min="2" max="22" width="7.85546875" customWidth="1"/>
  </cols>
  <sheetData>
    <row r="1" spans="1:23" x14ac:dyDescent="0.2">
      <c r="A1" t="s">
        <v>69</v>
      </c>
      <c r="O1" s="20" t="s">
        <v>70</v>
      </c>
      <c r="P1" s="20"/>
    </row>
    <row r="2" spans="1:23" x14ac:dyDescent="0.2">
      <c r="B2" t="s">
        <v>13</v>
      </c>
      <c r="C2" t="s">
        <v>13</v>
      </c>
      <c r="D2" t="str">
        <f>C2</f>
        <v>Asia</v>
      </c>
      <c r="E2" t="s">
        <v>10</v>
      </c>
      <c r="F2" t="s">
        <v>10</v>
      </c>
      <c r="G2" t="str">
        <f>F2</f>
        <v>North America</v>
      </c>
      <c r="H2" t="s">
        <v>11</v>
      </c>
      <c r="I2" t="s">
        <v>11</v>
      </c>
      <c r="J2" t="str">
        <f>I2</f>
        <v>Europe</v>
      </c>
      <c r="K2" t="s">
        <v>71</v>
      </c>
      <c r="L2" t="s">
        <v>71</v>
      </c>
      <c r="M2" t="str">
        <f>L2</f>
        <v>South America</v>
      </c>
      <c r="N2" t="s">
        <v>12</v>
      </c>
      <c r="O2" t="s">
        <v>12</v>
      </c>
      <c r="P2" t="str">
        <f>O2</f>
        <v>Africa</v>
      </c>
      <c r="Q2" t="s">
        <v>14</v>
      </c>
      <c r="R2" t="s">
        <v>14</v>
      </c>
      <c r="S2" t="str">
        <f>R2</f>
        <v>Oceania/Australia</v>
      </c>
      <c r="T2" t="s">
        <v>15</v>
      </c>
      <c r="U2" t="s">
        <v>15</v>
      </c>
      <c r="V2" t="str">
        <f>U2</f>
        <v>World</v>
      </c>
    </row>
    <row r="3" spans="1:23" x14ac:dyDescent="0.2">
      <c r="B3" t="s">
        <v>72</v>
      </c>
      <c r="C3" t="s">
        <v>73</v>
      </c>
      <c r="D3" t="s">
        <v>74</v>
      </c>
      <c r="E3" t="s">
        <v>72</v>
      </c>
      <c r="F3" t="s">
        <v>73</v>
      </c>
      <c r="G3" t="s">
        <v>74</v>
      </c>
      <c r="H3" t="s">
        <v>72</v>
      </c>
      <c r="I3" t="s">
        <v>73</v>
      </c>
      <c r="J3" t="s">
        <v>74</v>
      </c>
      <c r="K3" t="s">
        <v>72</v>
      </c>
      <c r="L3" t="s">
        <v>73</v>
      </c>
      <c r="M3" t="s">
        <v>74</v>
      </c>
      <c r="N3" t="s">
        <v>72</v>
      </c>
      <c r="O3" t="s">
        <v>73</v>
      </c>
      <c r="P3" t="s">
        <v>74</v>
      </c>
      <c r="Q3" t="s">
        <v>72</v>
      </c>
      <c r="R3" t="s">
        <v>73</v>
      </c>
      <c r="S3" t="s">
        <v>74</v>
      </c>
      <c r="T3" t="s">
        <v>72</v>
      </c>
      <c r="U3" t="s">
        <v>73</v>
      </c>
      <c r="V3" t="s">
        <v>74</v>
      </c>
    </row>
    <row r="4" spans="1:23" x14ac:dyDescent="0.2">
      <c r="A4">
        <v>2009</v>
      </c>
      <c r="B4" s="19">
        <v>1.506125138</v>
      </c>
      <c r="C4" s="19">
        <v>21.298731712000002</v>
      </c>
      <c r="D4" s="19">
        <f t="shared" ref="D4:D13" si="0">C4-B4</f>
        <v>19.792606574000001</v>
      </c>
      <c r="E4" s="19">
        <v>14.626758614</v>
      </c>
      <c r="F4" s="19">
        <v>21.619086839000001</v>
      </c>
      <c r="G4" s="19">
        <f t="shared" ref="G4:G13" si="1">F4-E4</f>
        <v>6.9923282250000014</v>
      </c>
      <c r="H4" s="19">
        <v>9.141719247000001</v>
      </c>
      <c r="I4" s="19">
        <v>21.894432646000002</v>
      </c>
      <c r="J4" s="19">
        <f t="shared" ref="J4:J13" si="2">I4-H4</f>
        <v>12.752713399000001</v>
      </c>
      <c r="K4" s="19">
        <v>4.2431156999999997E-2</v>
      </c>
      <c r="L4" s="19">
        <v>1.2717563029999999</v>
      </c>
      <c r="M4" s="19">
        <f t="shared" ref="M4:M13" si="3">L4-K4</f>
        <v>1.2293251459999999</v>
      </c>
      <c r="N4" s="19">
        <v>0</v>
      </c>
      <c r="O4" s="19">
        <v>0.36941771200000001</v>
      </c>
      <c r="P4" s="19">
        <f t="shared" ref="P4:P13" si="4">O4-N4</f>
        <v>0.36941771200000001</v>
      </c>
      <c r="Q4" s="19">
        <v>1.380334449</v>
      </c>
      <c r="R4" s="19">
        <v>4.773331013</v>
      </c>
      <c r="S4" s="19">
        <f t="shared" ref="S4:S13" si="5">R4-Q4</f>
        <v>3.3929965639999997</v>
      </c>
      <c r="T4" s="19">
        <v>26.697368605000005</v>
      </c>
      <c r="U4" s="19">
        <v>71.226756225000003</v>
      </c>
      <c r="V4" s="19">
        <f t="shared" ref="V4:V12" si="6">U4-T4</f>
        <v>44.529387619999994</v>
      </c>
    </row>
    <row r="5" spans="1:23" x14ac:dyDescent="0.2">
      <c r="A5">
        <v>2010</v>
      </c>
      <c r="B5" s="19">
        <v>2.125043523</v>
      </c>
      <c r="C5" s="19">
        <v>86.258355309999999</v>
      </c>
      <c r="D5" s="19">
        <f t="shared" si="0"/>
        <v>84.133311786999997</v>
      </c>
      <c r="E5" s="19">
        <v>18.254944850000001</v>
      </c>
      <c r="F5" s="19">
        <v>27.581182480999999</v>
      </c>
      <c r="G5" s="19">
        <f t="shared" si="1"/>
        <v>9.3262376309999979</v>
      </c>
      <c r="H5" s="19">
        <v>8.5797852330000008</v>
      </c>
      <c r="I5" s="19">
        <v>45.406098114000002</v>
      </c>
      <c r="J5" s="19">
        <f t="shared" si="2"/>
        <v>36.826312881</v>
      </c>
      <c r="K5" s="19">
        <v>10.423761963</v>
      </c>
      <c r="L5" s="19">
        <v>53.277422489999999</v>
      </c>
      <c r="M5" s="19">
        <f t="shared" si="3"/>
        <v>42.853660527000002</v>
      </c>
      <c r="N5" s="19">
        <v>5.7556500000000002E-3</v>
      </c>
      <c r="O5" s="19">
        <v>0.86363680999999992</v>
      </c>
      <c r="P5" s="19">
        <f t="shared" si="4"/>
        <v>0.85788115999999992</v>
      </c>
      <c r="Q5" s="19">
        <v>13.756153020999999</v>
      </c>
      <c r="R5" s="19">
        <v>20.146595412</v>
      </c>
      <c r="S5" s="19">
        <f t="shared" si="5"/>
        <v>6.3904423910000006</v>
      </c>
      <c r="T5" s="19">
        <v>53.145444239999996</v>
      </c>
      <c r="U5" s="19">
        <v>233.53329061699998</v>
      </c>
      <c r="V5" s="19">
        <f t="shared" si="6"/>
        <v>180.38784637699999</v>
      </c>
    </row>
    <row r="6" spans="1:23" x14ac:dyDescent="0.2">
      <c r="A6">
        <v>2011</v>
      </c>
      <c r="B6" s="19">
        <v>58.920765185999997</v>
      </c>
      <c r="C6" s="19">
        <v>312.07010306300003</v>
      </c>
      <c r="D6" s="19">
        <f t="shared" si="0"/>
        <v>253.14933787700005</v>
      </c>
      <c r="E6" s="19">
        <v>44.214342492999997</v>
      </c>
      <c r="F6" s="19">
        <v>75.417365648000001</v>
      </c>
      <c r="G6" s="19">
        <f t="shared" si="1"/>
        <v>31.203023155000004</v>
      </c>
      <c r="H6" s="19">
        <v>5.0342547050000004</v>
      </c>
      <c r="I6" s="19">
        <v>11.344362992000001</v>
      </c>
      <c r="J6" s="19">
        <f t="shared" si="2"/>
        <v>6.3101082870000003</v>
      </c>
      <c r="K6" s="19">
        <v>0.60428240700000002</v>
      </c>
      <c r="L6" s="19">
        <v>6.8710232769999999</v>
      </c>
      <c r="M6" s="19">
        <f t="shared" si="3"/>
        <v>6.2667408699999996</v>
      </c>
      <c r="N6" s="19">
        <v>0</v>
      </c>
      <c r="O6" s="19">
        <v>0.89398080099999999</v>
      </c>
      <c r="P6" s="19">
        <f t="shared" si="4"/>
        <v>0.89398080099999999</v>
      </c>
      <c r="Q6" s="19">
        <v>26.374866472000001</v>
      </c>
      <c r="R6" s="19">
        <v>37.818647458999997</v>
      </c>
      <c r="S6" s="19">
        <f t="shared" si="5"/>
        <v>11.443780986999997</v>
      </c>
      <c r="T6" s="19">
        <v>135.14851126299999</v>
      </c>
      <c r="U6" s="19">
        <v>444.41548324000001</v>
      </c>
      <c r="V6" s="19">
        <f t="shared" si="6"/>
        <v>309.26697197700003</v>
      </c>
    </row>
    <row r="7" spans="1:23" x14ac:dyDescent="0.2">
      <c r="A7">
        <v>2012</v>
      </c>
      <c r="B7" s="19">
        <v>2.6779251460000002</v>
      </c>
      <c r="C7" s="19">
        <v>31.818383356999998</v>
      </c>
      <c r="D7" s="19">
        <f t="shared" si="0"/>
        <v>29.140458210999999</v>
      </c>
      <c r="E7" s="19">
        <v>63.407857145000001</v>
      </c>
      <c r="F7" s="19">
        <v>124.735056688</v>
      </c>
      <c r="G7" s="19">
        <f t="shared" si="1"/>
        <v>61.327199542999999</v>
      </c>
      <c r="H7" s="19">
        <v>5.6436936050000002</v>
      </c>
      <c r="I7" s="19">
        <v>30.182794613999999</v>
      </c>
      <c r="J7" s="19">
        <f t="shared" si="2"/>
        <v>24.539101008999999</v>
      </c>
      <c r="K7" s="19">
        <v>0.13344403099999999</v>
      </c>
      <c r="L7" s="19">
        <v>3.2636922309999998</v>
      </c>
      <c r="M7" s="19">
        <f t="shared" si="3"/>
        <v>3.1302482</v>
      </c>
      <c r="N7" s="19">
        <v>0.15768908500000001</v>
      </c>
      <c r="O7" s="19">
        <v>1.017146071</v>
      </c>
      <c r="P7" s="19">
        <f t="shared" si="4"/>
        <v>0.85945698599999998</v>
      </c>
      <c r="Q7" s="19">
        <v>0.29893738400000003</v>
      </c>
      <c r="R7" s="19">
        <v>0.82996092799999999</v>
      </c>
      <c r="S7" s="19">
        <f t="shared" si="5"/>
        <v>0.53102354399999996</v>
      </c>
      <c r="T7" s="19">
        <v>72.319546396000021</v>
      </c>
      <c r="U7" s="19">
        <v>191.84703388899999</v>
      </c>
      <c r="V7" s="19">
        <f t="shared" si="6"/>
        <v>119.52748749299997</v>
      </c>
    </row>
    <row r="8" spans="1:23" x14ac:dyDescent="0.2">
      <c r="A8">
        <v>2013</v>
      </c>
      <c r="B8" s="19">
        <v>3.8026830289999998</v>
      </c>
      <c r="C8" s="19">
        <v>62.198161911</v>
      </c>
      <c r="D8" s="19">
        <f t="shared" si="0"/>
        <v>58.395478881999999</v>
      </c>
      <c r="E8" s="19">
        <v>17.710616007000002</v>
      </c>
      <c r="F8" s="19">
        <v>28.649425878999999</v>
      </c>
      <c r="G8" s="19">
        <f t="shared" si="1"/>
        <v>10.938809871999997</v>
      </c>
      <c r="H8" s="19">
        <v>15.124021466</v>
      </c>
      <c r="I8" s="19">
        <v>35.317257017999999</v>
      </c>
      <c r="J8" s="19">
        <f t="shared" si="2"/>
        <v>20.193235551999997</v>
      </c>
      <c r="K8" s="19">
        <v>0.32566889300000001</v>
      </c>
      <c r="L8" s="19">
        <v>9.1348852869999995</v>
      </c>
      <c r="M8" s="19">
        <f t="shared" si="3"/>
        <v>8.8092163939999999</v>
      </c>
      <c r="N8" s="19">
        <v>0.26309725300000003</v>
      </c>
      <c r="O8" s="19">
        <v>0.68486828799999999</v>
      </c>
      <c r="P8" s="19">
        <f t="shared" si="4"/>
        <v>0.42177103499999996</v>
      </c>
      <c r="Q8" s="19">
        <v>1.397260272</v>
      </c>
      <c r="R8" s="19">
        <v>2.9520937620000001</v>
      </c>
      <c r="S8" s="19">
        <f t="shared" si="5"/>
        <v>1.55483349</v>
      </c>
      <c r="T8" s="19">
        <v>38.623346920000003</v>
      </c>
      <c r="U8" s="19">
        <v>138.93669214499999</v>
      </c>
      <c r="V8" s="19">
        <f t="shared" si="6"/>
        <v>100.31334522499999</v>
      </c>
    </row>
    <row r="9" spans="1:23" x14ac:dyDescent="0.2">
      <c r="A9">
        <v>2014</v>
      </c>
      <c r="B9" s="19">
        <v>4.4320393190000003</v>
      </c>
      <c r="C9" s="19">
        <v>52.587281097000002</v>
      </c>
      <c r="D9" s="19">
        <f t="shared" si="0"/>
        <v>48.155241778000004</v>
      </c>
      <c r="E9" s="19">
        <v>17.368101750000001</v>
      </c>
      <c r="F9" s="19">
        <v>28.724013136</v>
      </c>
      <c r="G9" s="19">
        <f t="shared" si="1"/>
        <v>11.355911385999999</v>
      </c>
      <c r="H9" s="19">
        <v>6.0226203199999997</v>
      </c>
      <c r="I9" s="19">
        <v>16.338674839999999</v>
      </c>
      <c r="J9" s="19">
        <f t="shared" si="2"/>
        <v>10.31605452</v>
      </c>
      <c r="K9" s="19">
        <v>2.1287267000000001</v>
      </c>
      <c r="L9" s="19">
        <v>8.3399051590000006</v>
      </c>
      <c r="M9" s="19">
        <f t="shared" si="3"/>
        <v>6.211178459000001</v>
      </c>
      <c r="N9" s="19">
        <v>5.2234498999999997E-2</v>
      </c>
      <c r="O9" s="19">
        <v>0.69099469800000002</v>
      </c>
      <c r="P9" s="19">
        <f t="shared" si="4"/>
        <v>0.63876019900000003</v>
      </c>
      <c r="Q9" s="19">
        <v>1.305541404</v>
      </c>
      <c r="R9" s="19">
        <v>2.4479776179999999</v>
      </c>
      <c r="S9" s="19">
        <f t="shared" si="5"/>
        <v>1.1424362139999999</v>
      </c>
      <c r="T9" s="19">
        <v>31.309263992000002</v>
      </c>
      <c r="U9" s="19">
        <v>109.12884654800001</v>
      </c>
      <c r="V9" s="19">
        <f t="shared" si="6"/>
        <v>77.819582556000015</v>
      </c>
    </row>
    <row r="10" spans="1:23" x14ac:dyDescent="0.2">
      <c r="A10">
        <v>2015</v>
      </c>
      <c r="B10" s="19">
        <v>4.2639392410000001</v>
      </c>
      <c r="C10" s="19">
        <v>35.765565897999998</v>
      </c>
      <c r="D10" s="19">
        <f t="shared" si="0"/>
        <v>31.501626656999999</v>
      </c>
      <c r="E10" s="19">
        <v>17.207428437999997</v>
      </c>
      <c r="F10" s="19">
        <v>30.002274983</v>
      </c>
      <c r="G10" s="19">
        <f t="shared" si="1"/>
        <v>12.794846545000002</v>
      </c>
      <c r="H10" s="19">
        <v>4.3540854410000005</v>
      </c>
      <c r="I10" s="19">
        <v>10.717438968</v>
      </c>
      <c r="J10" s="19">
        <f t="shared" si="2"/>
        <v>6.3633535269999992</v>
      </c>
      <c r="K10" s="19">
        <v>1.2966740259999998</v>
      </c>
      <c r="L10" s="19">
        <v>5.3895275490000003</v>
      </c>
      <c r="M10" s="19">
        <f t="shared" si="3"/>
        <v>4.0928535230000005</v>
      </c>
      <c r="N10" s="19">
        <v>0</v>
      </c>
      <c r="O10" s="19">
        <v>1.1478349670000001</v>
      </c>
      <c r="P10" s="19">
        <f t="shared" si="4"/>
        <v>1.1478349670000001</v>
      </c>
      <c r="Q10" s="19">
        <v>2.1857523620000001</v>
      </c>
      <c r="R10" s="19">
        <v>3.1714968809999999</v>
      </c>
      <c r="S10" s="19">
        <f t="shared" si="5"/>
        <v>0.98574451899999982</v>
      </c>
      <c r="T10" s="19">
        <v>29.307879507999999</v>
      </c>
      <c r="U10" s="19">
        <v>86.194139246000006</v>
      </c>
      <c r="V10" s="19">
        <f t="shared" si="6"/>
        <v>56.886259738000007</v>
      </c>
    </row>
    <row r="11" spans="1:23" x14ac:dyDescent="0.2">
      <c r="A11">
        <v>2016</v>
      </c>
      <c r="B11" s="19">
        <v>7.9006647880000003</v>
      </c>
      <c r="C11" s="19">
        <v>84.712709789999991</v>
      </c>
      <c r="D11" s="19">
        <f t="shared" si="0"/>
        <v>76.812045001999991</v>
      </c>
      <c r="E11" s="19">
        <v>31.165994895000001</v>
      </c>
      <c r="F11" s="19">
        <v>62.290291889000002</v>
      </c>
      <c r="G11" s="19">
        <f t="shared" si="1"/>
        <v>31.124296994000002</v>
      </c>
      <c r="H11" s="19">
        <v>5.3425631180000002</v>
      </c>
      <c r="I11" s="19">
        <v>13.329874353999999</v>
      </c>
      <c r="J11" s="19">
        <f t="shared" si="2"/>
        <v>7.9873112359999991</v>
      </c>
      <c r="K11" s="19">
        <v>0.73411102100000003</v>
      </c>
      <c r="L11" s="19">
        <v>5.862546676</v>
      </c>
      <c r="M11" s="19">
        <f t="shared" si="3"/>
        <v>5.1284356549999996</v>
      </c>
      <c r="N11" s="19">
        <v>0.20642528799999998</v>
      </c>
      <c r="O11" s="19">
        <v>1.438616337</v>
      </c>
      <c r="P11" s="19">
        <f t="shared" si="4"/>
        <v>1.2321910490000001</v>
      </c>
      <c r="Q11" s="19">
        <v>3.395988295</v>
      </c>
      <c r="R11" s="19">
        <v>6.6986975769999999</v>
      </c>
      <c r="S11" s="19">
        <f t="shared" si="5"/>
        <v>3.3027092819999999</v>
      </c>
      <c r="T11" s="19">
        <v>48.745747405000003</v>
      </c>
      <c r="U11" s="19">
        <v>174.33273662300002</v>
      </c>
      <c r="V11" s="19">
        <f t="shared" si="6"/>
        <v>125.58698921800001</v>
      </c>
    </row>
    <row r="12" spans="1:23" x14ac:dyDescent="0.2">
      <c r="A12">
        <v>2017</v>
      </c>
      <c r="B12" s="19">
        <v>3.0231553720000002</v>
      </c>
      <c r="C12" s="19">
        <v>29.823988273999998</v>
      </c>
      <c r="D12" s="19">
        <f t="shared" si="0"/>
        <v>26.800832901999996</v>
      </c>
      <c r="E12" s="19">
        <v>119.23100902299998</v>
      </c>
      <c r="F12" s="19">
        <v>244.65041471199996</v>
      </c>
      <c r="G12" s="19">
        <f t="shared" si="1"/>
        <v>125.41940568899997</v>
      </c>
      <c r="H12" s="19">
        <v>10.72468762126557</v>
      </c>
      <c r="I12" s="19">
        <v>23.343099892006897</v>
      </c>
      <c r="J12" s="19">
        <f t="shared" si="2"/>
        <v>12.618412270741327</v>
      </c>
      <c r="K12" s="19">
        <v>4.9227754844261131</v>
      </c>
      <c r="L12" s="19">
        <v>31.969248784914395</v>
      </c>
      <c r="M12" s="19">
        <f t="shared" si="3"/>
        <v>27.04647330048828</v>
      </c>
      <c r="N12" s="19">
        <v>0.41370688100000003</v>
      </c>
      <c r="O12" s="19">
        <v>2.5671448140000002</v>
      </c>
      <c r="P12" s="19">
        <f t="shared" si="4"/>
        <v>2.1534379330000002</v>
      </c>
      <c r="Q12" s="19">
        <v>2.2006313980000001</v>
      </c>
      <c r="R12" s="19">
        <v>3.4285080039999998</v>
      </c>
      <c r="S12" s="19">
        <f t="shared" si="5"/>
        <v>1.2278766059999997</v>
      </c>
      <c r="T12" s="19">
        <v>140.51596577969167</v>
      </c>
      <c r="U12" s="19">
        <v>335.78240448092129</v>
      </c>
      <c r="V12" s="19">
        <f t="shared" si="6"/>
        <v>195.26643870122962</v>
      </c>
    </row>
    <row r="13" spans="1:23" ht="14.25" x14ac:dyDescent="0.2">
      <c r="A13">
        <v>2018</v>
      </c>
      <c r="B13" s="19">
        <v>19.517483071999997</v>
      </c>
      <c r="C13" s="19">
        <v>53.778919564000006</v>
      </c>
      <c r="D13" s="19">
        <f t="shared" si="0"/>
        <v>34.261436492000009</v>
      </c>
      <c r="E13" s="19">
        <v>50.364035393000002</v>
      </c>
      <c r="F13" s="19">
        <v>77.734518668999996</v>
      </c>
      <c r="G13" s="19">
        <f t="shared" si="1"/>
        <v>27.370483275999995</v>
      </c>
      <c r="H13" s="19">
        <v>5.0130045179999998</v>
      </c>
      <c r="I13" s="19">
        <v>17.479199647000002</v>
      </c>
      <c r="J13" s="19">
        <f t="shared" si="2"/>
        <v>12.466195129000003</v>
      </c>
      <c r="K13" s="19">
        <v>0.03</v>
      </c>
      <c r="L13" s="19">
        <v>3.48</v>
      </c>
      <c r="M13" s="19">
        <f t="shared" si="3"/>
        <v>3.45</v>
      </c>
      <c r="N13" s="19">
        <v>5.6486010000000005E-3</v>
      </c>
      <c r="O13" s="19">
        <v>1.0976088749999999</v>
      </c>
      <c r="P13" s="19">
        <f t="shared" si="4"/>
        <v>1.0919602739999998</v>
      </c>
      <c r="Q13" s="19">
        <v>1.1564035060000002</v>
      </c>
      <c r="R13" s="19">
        <v>1.804481035</v>
      </c>
      <c r="S13" s="19">
        <f t="shared" si="5"/>
        <v>0.64807752899999982</v>
      </c>
      <c r="T13" s="19">
        <v>76.086575089999997</v>
      </c>
      <c r="U13" s="19">
        <v>155.37472779000001</v>
      </c>
      <c r="V13" s="19">
        <f>U13-T13</f>
        <v>79.288152700000012</v>
      </c>
      <c r="W13" s="24" t="s">
        <v>67</v>
      </c>
    </row>
    <row r="31" spans="29:29" x14ac:dyDescent="0.2">
      <c r="AC31" s="20" t="s">
        <v>75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AC31"/>
  <sheetViews>
    <sheetView zoomScale="85" zoomScaleNormal="85" workbookViewId="0">
      <selection activeCell="AC50" sqref="AC50"/>
    </sheetView>
  </sheetViews>
  <sheetFormatPr defaultRowHeight="12.75" x14ac:dyDescent="0.2"/>
  <cols>
    <col min="2" max="22" width="7.85546875" customWidth="1"/>
  </cols>
  <sheetData>
    <row r="1" spans="1:23" x14ac:dyDescent="0.2">
      <c r="A1" t="s">
        <v>69</v>
      </c>
      <c r="O1" s="20" t="s">
        <v>70</v>
      </c>
      <c r="P1" s="20"/>
    </row>
    <row r="2" spans="1:23" x14ac:dyDescent="0.2">
      <c r="B2" t="s">
        <v>13</v>
      </c>
      <c r="C2" t="s">
        <v>13</v>
      </c>
      <c r="D2" t="str">
        <f>C2</f>
        <v>Asia</v>
      </c>
      <c r="E2" t="s">
        <v>10</v>
      </c>
      <c r="F2" t="s">
        <v>10</v>
      </c>
      <c r="G2" t="str">
        <f>F2</f>
        <v>North America</v>
      </c>
      <c r="H2" t="s">
        <v>11</v>
      </c>
      <c r="I2" t="s">
        <v>11</v>
      </c>
      <c r="J2" t="str">
        <f>I2</f>
        <v>Europe</v>
      </c>
      <c r="K2" t="s">
        <v>71</v>
      </c>
      <c r="L2" t="s">
        <v>71</v>
      </c>
      <c r="M2" t="str">
        <f>L2</f>
        <v>South America</v>
      </c>
      <c r="N2" t="s">
        <v>12</v>
      </c>
      <c r="O2" t="s">
        <v>12</v>
      </c>
      <c r="P2" t="str">
        <f>O2</f>
        <v>Africa</v>
      </c>
      <c r="Q2" t="s">
        <v>14</v>
      </c>
      <c r="R2" t="s">
        <v>14</v>
      </c>
      <c r="S2" t="str">
        <f>R2</f>
        <v>Oceania/Australia</v>
      </c>
      <c r="T2" t="s">
        <v>15</v>
      </c>
      <c r="U2" t="s">
        <v>15</v>
      </c>
      <c r="V2" t="str">
        <f>U2</f>
        <v>World</v>
      </c>
    </row>
    <row r="3" spans="1:23" x14ac:dyDescent="0.2">
      <c r="B3" t="s">
        <v>72</v>
      </c>
      <c r="C3" t="s">
        <v>73</v>
      </c>
      <c r="D3" t="s">
        <v>74</v>
      </c>
      <c r="E3" t="s">
        <v>72</v>
      </c>
      <c r="F3" t="s">
        <v>73</v>
      </c>
      <c r="G3" t="s">
        <v>74</v>
      </c>
      <c r="H3" t="s">
        <v>72</v>
      </c>
      <c r="I3" t="s">
        <v>73</v>
      </c>
      <c r="J3" t="s">
        <v>74</v>
      </c>
      <c r="K3" t="s">
        <v>72</v>
      </c>
      <c r="L3" t="s">
        <v>73</v>
      </c>
      <c r="M3" t="s">
        <v>74</v>
      </c>
      <c r="N3" t="s">
        <v>72</v>
      </c>
      <c r="O3" t="s">
        <v>73</v>
      </c>
      <c r="P3" t="s">
        <v>74</v>
      </c>
      <c r="Q3" t="s">
        <v>72</v>
      </c>
      <c r="R3" t="s">
        <v>73</v>
      </c>
      <c r="S3" t="s">
        <v>74</v>
      </c>
      <c r="T3" t="s">
        <v>72</v>
      </c>
      <c r="U3" t="s">
        <v>73</v>
      </c>
      <c r="V3" t="s">
        <v>74</v>
      </c>
    </row>
    <row r="4" spans="1:23" x14ac:dyDescent="0.2">
      <c r="A4">
        <v>2009</v>
      </c>
      <c r="B4" s="19">
        <v>1.506125138</v>
      </c>
      <c r="C4" s="19">
        <v>21.298731712000002</v>
      </c>
      <c r="D4" s="19">
        <f t="shared" ref="D4:D13" si="0">C4-B4</f>
        <v>19.792606574000001</v>
      </c>
      <c r="E4" s="19">
        <v>14.626758614</v>
      </c>
      <c r="F4" s="19">
        <v>21.619086839000001</v>
      </c>
      <c r="G4" s="19">
        <f t="shared" ref="G4:G13" si="1">F4-E4</f>
        <v>6.9923282250000014</v>
      </c>
      <c r="H4" s="19">
        <v>9.141719247000001</v>
      </c>
      <c r="I4" s="19">
        <v>21.894432646000002</v>
      </c>
      <c r="J4" s="19">
        <f t="shared" ref="J4:J13" si="2">I4-H4</f>
        <v>12.752713399000001</v>
      </c>
      <c r="K4" s="19">
        <v>4.2431156999999997E-2</v>
      </c>
      <c r="L4" s="19">
        <v>1.2717563029999999</v>
      </c>
      <c r="M4" s="19">
        <f t="shared" ref="M4:M13" si="3">L4-K4</f>
        <v>1.2293251459999999</v>
      </c>
      <c r="N4" s="19">
        <v>0</v>
      </c>
      <c r="O4" s="19">
        <v>0.36941771200000001</v>
      </c>
      <c r="P4" s="19">
        <f t="shared" ref="P4:P13" si="4">O4-N4</f>
        <v>0.36941771200000001</v>
      </c>
      <c r="Q4" s="19">
        <v>1.380334449</v>
      </c>
      <c r="R4" s="19">
        <v>4.773331013</v>
      </c>
      <c r="S4" s="19">
        <f t="shared" ref="S4:S13" si="5">R4-Q4</f>
        <v>3.3929965639999997</v>
      </c>
      <c r="T4" s="19">
        <v>26.697368605000005</v>
      </c>
      <c r="U4" s="19">
        <v>71.226756225000003</v>
      </c>
      <c r="V4" s="19">
        <f t="shared" ref="V4:V12" si="6">U4-T4</f>
        <v>44.529387619999994</v>
      </c>
    </row>
    <row r="5" spans="1:23" x14ac:dyDescent="0.2">
      <c r="A5">
        <v>2010</v>
      </c>
      <c r="B5" s="19">
        <v>2.125043523</v>
      </c>
      <c r="C5" s="19">
        <v>86.258355309999999</v>
      </c>
      <c r="D5" s="19">
        <f t="shared" si="0"/>
        <v>84.133311786999997</v>
      </c>
      <c r="E5" s="19">
        <v>18.254944850000001</v>
      </c>
      <c r="F5" s="19">
        <v>27.581182480999999</v>
      </c>
      <c r="G5" s="19">
        <f t="shared" si="1"/>
        <v>9.3262376309999979</v>
      </c>
      <c r="H5" s="19">
        <v>8.5797852330000008</v>
      </c>
      <c r="I5" s="19">
        <v>45.406098114000002</v>
      </c>
      <c r="J5" s="19">
        <f t="shared" si="2"/>
        <v>36.826312881</v>
      </c>
      <c r="K5" s="19">
        <v>10.423761963</v>
      </c>
      <c r="L5" s="19">
        <v>53.277422489999999</v>
      </c>
      <c r="M5" s="19">
        <f t="shared" si="3"/>
        <v>42.853660527000002</v>
      </c>
      <c r="N5" s="19">
        <v>5.7556500000000002E-3</v>
      </c>
      <c r="O5" s="19">
        <v>0.86363680999999992</v>
      </c>
      <c r="P5" s="19">
        <f t="shared" si="4"/>
        <v>0.85788115999999992</v>
      </c>
      <c r="Q5" s="19">
        <v>13.756153020999999</v>
      </c>
      <c r="R5" s="19">
        <v>20.146595412</v>
      </c>
      <c r="S5" s="19">
        <f t="shared" si="5"/>
        <v>6.3904423910000006</v>
      </c>
      <c r="T5" s="19">
        <v>53.145444239999996</v>
      </c>
      <c r="U5" s="19">
        <v>233.53329061699998</v>
      </c>
      <c r="V5" s="19">
        <f t="shared" si="6"/>
        <v>180.38784637699999</v>
      </c>
    </row>
    <row r="6" spans="1:23" x14ac:dyDescent="0.2">
      <c r="A6">
        <v>2011</v>
      </c>
      <c r="B6" s="19">
        <v>58.920765185999997</v>
      </c>
      <c r="C6" s="19">
        <v>312.07010306300003</v>
      </c>
      <c r="D6" s="19">
        <f t="shared" si="0"/>
        <v>253.14933787700005</v>
      </c>
      <c r="E6" s="19">
        <v>44.214342492999997</v>
      </c>
      <c r="F6" s="19">
        <v>75.417365648000001</v>
      </c>
      <c r="G6" s="19">
        <f t="shared" si="1"/>
        <v>31.203023155000004</v>
      </c>
      <c r="H6" s="19">
        <v>5.0342547050000004</v>
      </c>
      <c r="I6" s="19">
        <v>11.344362992000001</v>
      </c>
      <c r="J6" s="19">
        <f t="shared" si="2"/>
        <v>6.3101082870000003</v>
      </c>
      <c r="K6" s="19">
        <v>0.60428240700000002</v>
      </c>
      <c r="L6" s="19">
        <v>6.8710232769999999</v>
      </c>
      <c r="M6" s="19">
        <f t="shared" si="3"/>
        <v>6.2667408699999996</v>
      </c>
      <c r="N6" s="19">
        <v>0</v>
      </c>
      <c r="O6" s="19">
        <v>0.89398080099999999</v>
      </c>
      <c r="P6" s="19">
        <f t="shared" si="4"/>
        <v>0.89398080099999999</v>
      </c>
      <c r="Q6" s="19">
        <v>26.374866472000001</v>
      </c>
      <c r="R6" s="19">
        <v>37.818647458999997</v>
      </c>
      <c r="S6" s="19">
        <f t="shared" si="5"/>
        <v>11.443780986999997</v>
      </c>
      <c r="T6" s="19">
        <v>135.14851126299999</v>
      </c>
      <c r="U6" s="19">
        <v>444.41548324000001</v>
      </c>
      <c r="V6" s="19">
        <f t="shared" si="6"/>
        <v>309.26697197700003</v>
      </c>
    </row>
    <row r="7" spans="1:23" x14ac:dyDescent="0.2">
      <c r="A7">
        <v>2012</v>
      </c>
      <c r="B7" s="19">
        <v>2.6779251460000002</v>
      </c>
      <c r="C7" s="19">
        <v>31.818383356999998</v>
      </c>
      <c r="D7" s="19">
        <f t="shared" si="0"/>
        <v>29.140458210999999</v>
      </c>
      <c r="E7" s="19">
        <v>63.407857145000001</v>
      </c>
      <c r="F7" s="19">
        <v>124.735056688</v>
      </c>
      <c r="G7" s="19">
        <f t="shared" si="1"/>
        <v>61.327199542999999</v>
      </c>
      <c r="H7" s="19">
        <v>5.6436936050000002</v>
      </c>
      <c r="I7" s="19">
        <v>30.182794613999999</v>
      </c>
      <c r="J7" s="19">
        <f t="shared" si="2"/>
        <v>24.539101008999999</v>
      </c>
      <c r="K7" s="19">
        <v>0.13344403099999999</v>
      </c>
      <c r="L7" s="19">
        <v>3.2636922309999998</v>
      </c>
      <c r="M7" s="19">
        <f t="shared" si="3"/>
        <v>3.1302482</v>
      </c>
      <c r="N7" s="19">
        <v>0.15768908500000001</v>
      </c>
      <c r="O7" s="19">
        <v>1.017146071</v>
      </c>
      <c r="P7" s="19">
        <f t="shared" si="4"/>
        <v>0.85945698599999998</v>
      </c>
      <c r="Q7" s="19">
        <v>0.29893738400000003</v>
      </c>
      <c r="R7" s="19">
        <v>0.82996092799999999</v>
      </c>
      <c r="S7" s="19">
        <f t="shared" si="5"/>
        <v>0.53102354399999996</v>
      </c>
      <c r="T7" s="19">
        <v>72.319546396000021</v>
      </c>
      <c r="U7" s="19">
        <v>191.84703388899999</v>
      </c>
      <c r="V7" s="19">
        <f t="shared" si="6"/>
        <v>119.52748749299997</v>
      </c>
    </row>
    <row r="8" spans="1:23" x14ac:dyDescent="0.2">
      <c r="A8">
        <v>2013</v>
      </c>
      <c r="B8" s="19">
        <v>3.8026830289999998</v>
      </c>
      <c r="C8" s="19">
        <v>62.198161911</v>
      </c>
      <c r="D8" s="19">
        <f t="shared" si="0"/>
        <v>58.395478881999999</v>
      </c>
      <c r="E8" s="19">
        <v>17.710616007000002</v>
      </c>
      <c r="F8" s="19">
        <v>28.649425878999999</v>
      </c>
      <c r="G8" s="19">
        <f t="shared" si="1"/>
        <v>10.938809871999997</v>
      </c>
      <c r="H8" s="19">
        <v>15.124021466</v>
      </c>
      <c r="I8" s="19">
        <v>35.317257017999999</v>
      </c>
      <c r="J8" s="19">
        <f t="shared" si="2"/>
        <v>20.193235551999997</v>
      </c>
      <c r="K8" s="19">
        <v>0.32566889300000001</v>
      </c>
      <c r="L8" s="19">
        <v>9.1348852869999995</v>
      </c>
      <c r="M8" s="19">
        <f t="shared" si="3"/>
        <v>8.8092163939999999</v>
      </c>
      <c r="N8" s="19">
        <v>0.26309725300000003</v>
      </c>
      <c r="O8" s="19">
        <v>0.68486828799999999</v>
      </c>
      <c r="P8" s="19">
        <f t="shared" si="4"/>
        <v>0.42177103499999996</v>
      </c>
      <c r="Q8" s="19">
        <v>1.397260272</v>
      </c>
      <c r="R8" s="19">
        <v>2.9520937620000001</v>
      </c>
      <c r="S8" s="19">
        <f t="shared" si="5"/>
        <v>1.55483349</v>
      </c>
      <c r="T8" s="19">
        <v>38.623346920000003</v>
      </c>
      <c r="U8" s="19">
        <v>138.93669214499999</v>
      </c>
      <c r="V8" s="19">
        <f t="shared" si="6"/>
        <v>100.31334522499999</v>
      </c>
    </row>
    <row r="9" spans="1:23" x14ac:dyDescent="0.2">
      <c r="A9">
        <v>2014</v>
      </c>
      <c r="B9" s="19">
        <v>4.4320393190000003</v>
      </c>
      <c r="C9" s="19">
        <v>52.587281097000002</v>
      </c>
      <c r="D9" s="19">
        <f t="shared" si="0"/>
        <v>48.155241778000004</v>
      </c>
      <c r="E9" s="19">
        <v>17.368101750000001</v>
      </c>
      <c r="F9" s="19">
        <v>28.724013136</v>
      </c>
      <c r="G9" s="19">
        <f t="shared" si="1"/>
        <v>11.355911385999999</v>
      </c>
      <c r="H9" s="19">
        <v>6.0226203199999997</v>
      </c>
      <c r="I9" s="19">
        <v>16.338674839999999</v>
      </c>
      <c r="J9" s="19">
        <f t="shared" si="2"/>
        <v>10.31605452</v>
      </c>
      <c r="K9" s="19">
        <v>2.1287267000000001</v>
      </c>
      <c r="L9" s="19">
        <v>8.3399051590000006</v>
      </c>
      <c r="M9" s="19">
        <f t="shared" si="3"/>
        <v>6.211178459000001</v>
      </c>
      <c r="N9" s="19">
        <v>5.2234498999999997E-2</v>
      </c>
      <c r="O9" s="19">
        <v>0.69099469800000002</v>
      </c>
      <c r="P9" s="19">
        <f t="shared" si="4"/>
        <v>0.63876019900000003</v>
      </c>
      <c r="Q9" s="19">
        <v>1.305541404</v>
      </c>
      <c r="R9" s="19">
        <v>2.4479776179999999</v>
      </c>
      <c r="S9" s="19">
        <f t="shared" si="5"/>
        <v>1.1424362139999999</v>
      </c>
      <c r="T9" s="19">
        <v>31.309263992000002</v>
      </c>
      <c r="U9" s="19">
        <v>109.12884654800001</v>
      </c>
      <c r="V9" s="19">
        <f t="shared" si="6"/>
        <v>77.819582556000015</v>
      </c>
    </row>
    <row r="10" spans="1:23" x14ac:dyDescent="0.2">
      <c r="A10">
        <v>2015</v>
      </c>
      <c r="B10" s="19">
        <v>4.2639392410000001</v>
      </c>
      <c r="C10" s="19">
        <v>35.765565897999998</v>
      </c>
      <c r="D10" s="19">
        <f t="shared" si="0"/>
        <v>31.501626656999999</v>
      </c>
      <c r="E10" s="19">
        <v>17.207428437999997</v>
      </c>
      <c r="F10" s="19">
        <v>30.002274983</v>
      </c>
      <c r="G10" s="19">
        <f t="shared" si="1"/>
        <v>12.794846545000002</v>
      </c>
      <c r="H10" s="19">
        <v>4.3540854410000005</v>
      </c>
      <c r="I10" s="19">
        <v>10.717438968</v>
      </c>
      <c r="J10" s="19">
        <f t="shared" si="2"/>
        <v>6.3633535269999992</v>
      </c>
      <c r="K10" s="19">
        <v>1.2966740259999998</v>
      </c>
      <c r="L10" s="19">
        <v>5.3895275490000003</v>
      </c>
      <c r="M10" s="19">
        <f t="shared" si="3"/>
        <v>4.0928535230000005</v>
      </c>
      <c r="N10" s="19">
        <v>0</v>
      </c>
      <c r="O10" s="19">
        <v>1.1478349670000001</v>
      </c>
      <c r="P10" s="19">
        <f t="shared" si="4"/>
        <v>1.1478349670000001</v>
      </c>
      <c r="Q10" s="19">
        <v>2.1857523620000001</v>
      </c>
      <c r="R10" s="19">
        <v>3.1714968809999999</v>
      </c>
      <c r="S10" s="19">
        <f t="shared" si="5"/>
        <v>0.98574451899999982</v>
      </c>
      <c r="T10" s="19">
        <v>29.307879507999999</v>
      </c>
      <c r="U10" s="19">
        <v>86.194139246000006</v>
      </c>
      <c r="V10" s="19">
        <f t="shared" si="6"/>
        <v>56.886259738000007</v>
      </c>
    </row>
    <row r="11" spans="1:23" x14ac:dyDescent="0.2">
      <c r="A11">
        <v>2016</v>
      </c>
      <c r="B11" s="19">
        <v>7.9006647880000003</v>
      </c>
      <c r="C11" s="19">
        <v>84.712709789999991</v>
      </c>
      <c r="D11" s="19">
        <f t="shared" si="0"/>
        <v>76.812045001999991</v>
      </c>
      <c r="E11" s="19">
        <v>31.165994895000001</v>
      </c>
      <c r="F11" s="19">
        <v>62.290291889000002</v>
      </c>
      <c r="G11" s="19">
        <f t="shared" si="1"/>
        <v>31.124296994000002</v>
      </c>
      <c r="H11" s="19">
        <v>5.3425631180000002</v>
      </c>
      <c r="I11" s="19">
        <v>13.329874353999999</v>
      </c>
      <c r="J11" s="19">
        <f t="shared" si="2"/>
        <v>7.9873112359999991</v>
      </c>
      <c r="K11" s="19">
        <v>0.73411102100000003</v>
      </c>
      <c r="L11" s="19">
        <v>5.862546676</v>
      </c>
      <c r="M11" s="19">
        <f t="shared" si="3"/>
        <v>5.1284356549999996</v>
      </c>
      <c r="N11" s="19">
        <v>0.20642528799999998</v>
      </c>
      <c r="O11" s="19">
        <v>1.438616337</v>
      </c>
      <c r="P11" s="19">
        <f t="shared" si="4"/>
        <v>1.2321910490000001</v>
      </c>
      <c r="Q11" s="19">
        <v>3.395988295</v>
      </c>
      <c r="R11" s="19">
        <v>6.6986975769999999</v>
      </c>
      <c r="S11" s="19">
        <f t="shared" si="5"/>
        <v>3.3027092819999999</v>
      </c>
      <c r="T11" s="19">
        <v>48.745747405000003</v>
      </c>
      <c r="U11" s="19">
        <v>174.33273662300002</v>
      </c>
      <c r="V11" s="19">
        <f t="shared" si="6"/>
        <v>125.58698921800001</v>
      </c>
    </row>
    <row r="12" spans="1:23" x14ac:dyDescent="0.2">
      <c r="A12">
        <v>2017</v>
      </c>
      <c r="B12" s="19">
        <v>3.0231553720000002</v>
      </c>
      <c r="C12" s="19">
        <v>29.823988273999998</v>
      </c>
      <c r="D12" s="19">
        <f t="shared" si="0"/>
        <v>26.800832901999996</v>
      </c>
      <c r="E12" s="19">
        <v>119.23100902299998</v>
      </c>
      <c r="F12" s="19">
        <v>244.65041471199996</v>
      </c>
      <c r="G12" s="19">
        <f t="shared" si="1"/>
        <v>125.41940568899997</v>
      </c>
      <c r="H12" s="19">
        <v>10.72468762126557</v>
      </c>
      <c r="I12" s="19">
        <v>23.343099892006897</v>
      </c>
      <c r="J12" s="19">
        <f t="shared" si="2"/>
        <v>12.618412270741327</v>
      </c>
      <c r="K12" s="19">
        <v>4.9227754844261131</v>
      </c>
      <c r="L12" s="19">
        <v>31.969248784914395</v>
      </c>
      <c r="M12" s="19">
        <f t="shared" si="3"/>
        <v>27.04647330048828</v>
      </c>
      <c r="N12" s="19">
        <v>0.41370688100000003</v>
      </c>
      <c r="O12" s="19">
        <v>2.5671448140000002</v>
      </c>
      <c r="P12" s="19">
        <f t="shared" si="4"/>
        <v>2.1534379330000002</v>
      </c>
      <c r="Q12" s="19">
        <v>2.2006313980000001</v>
      </c>
      <c r="R12" s="19">
        <v>3.4285080039999998</v>
      </c>
      <c r="S12" s="19">
        <f t="shared" si="5"/>
        <v>1.2278766059999997</v>
      </c>
      <c r="T12" s="19">
        <v>140.51596577969167</v>
      </c>
      <c r="U12" s="19">
        <v>335.78240448092129</v>
      </c>
      <c r="V12" s="19">
        <f t="shared" si="6"/>
        <v>195.26643870122962</v>
      </c>
    </row>
    <row r="13" spans="1:23" ht="14.25" x14ac:dyDescent="0.2">
      <c r="A13">
        <v>2018</v>
      </c>
      <c r="B13" s="19">
        <v>19.517483071999997</v>
      </c>
      <c r="C13" s="19">
        <v>53.778919564000006</v>
      </c>
      <c r="D13" s="19">
        <f t="shared" si="0"/>
        <v>34.261436492000009</v>
      </c>
      <c r="E13" s="19">
        <v>50.364035393000002</v>
      </c>
      <c r="F13" s="19">
        <v>77.734518668999996</v>
      </c>
      <c r="G13" s="19">
        <f t="shared" si="1"/>
        <v>27.370483275999995</v>
      </c>
      <c r="H13" s="19">
        <v>5.0130045179999998</v>
      </c>
      <c r="I13" s="19">
        <v>17.479199647000002</v>
      </c>
      <c r="J13" s="19">
        <f t="shared" si="2"/>
        <v>12.466195129000003</v>
      </c>
      <c r="K13" s="19">
        <v>0.03</v>
      </c>
      <c r="L13" s="19">
        <v>3.48</v>
      </c>
      <c r="M13" s="19">
        <f t="shared" si="3"/>
        <v>3.45</v>
      </c>
      <c r="N13" s="19">
        <v>5.6486010000000005E-3</v>
      </c>
      <c r="O13" s="19">
        <v>1.0976088749999999</v>
      </c>
      <c r="P13" s="19">
        <f t="shared" si="4"/>
        <v>1.0919602739999998</v>
      </c>
      <c r="Q13" s="19">
        <v>1.1564035060000002</v>
      </c>
      <c r="R13" s="19">
        <v>1.804481035</v>
      </c>
      <c r="S13" s="19">
        <f t="shared" si="5"/>
        <v>0.64807752899999982</v>
      </c>
      <c r="T13" s="19">
        <v>76.086575089999997</v>
      </c>
      <c r="U13" s="19">
        <v>155.37472779000001</v>
      </c>
      <c r="V13" s="19">
        <f>U13-T13</f>
        <v>79.288152700000012</v>
      </c>
      <c r="W13" s="24" t="s">
        <v>67</v>
      </c>
    </row>
    <row r="31" spans="29:29" x14ac:dyDescent="0.2">
      <c r="AC31" s="20" t="s">
        <v>75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AC31"/>
  <sheetViews>
    <sheetView topLeftCell="A20" zoomScale="70" zoomScaleNormal="70" workbookViewId="0">
      <selection activeCell="AD51" sqref="AD51"/>
    </sheetView>
  </sheetViews>
  <sheetFormatPr defaultRowHeight="12.75" x14ac:dyDescent="0.2"/>
  <cols>
    <col min="2" max="22" width="7.85546875" customWidth="1"/>
  </cols>
  <sheetData>
    <row r="1" spans="1:23" x14ac:dyDescent="0.2">
      <c r="A1" t="s">
        <v>69</v>
      </c>
      <c r="O1" s="20" t="s">
        <v>70</v>
      </c>
      <c r="P1" s="20"/>
    </row>
    <row r="2" spans="1:23" x14ac:dyDescent="0.2">
      <c r="B2" t="s">
        <v>13</v>
      </c>
      <c r="C2" t="s">
        <v>13</v>
      </c>
      <c r="D2" t="str">
        <f>C2</f>
        <v>Asia</v>
      </c>
      <c r="E2" t="s">
        <v>10</v>
      </c>
      <c r="F2" t="s">
        <v>10</v>
      </c>
      <c r="G2" t="str">
        <f>F2</f>
        <v>North America</v>
      </c>
      <c r="H2" t="s">
        <v>11</v>
      </c>
      <c r="I2" t="s">
        <v>11</v>
      </c>
      <c r="J2" t="str">
        <f>I2</f>
        <v>Europe</v>
      </c>
      <c r="K2" t="s">
        <v>71</v>
      </c>
      <c r="L2" t="s">
        <v>71</v>
      </c>
      <c r="M2" t="str">
        <f>L2</f>
        <v>South America</v>
      </c>
      <c r="N2" t="s">
        <v>12</v>
      </c>
      <c r="O2" t="s">
        <v>12</v>
      </c>
      <c r="P2" t="str">
        <f>O2</f>
        <v>Africa</v>
      </c>
      <c r="Q2" t="s">
        <v>14</v>
      </c>
      <c r="R2" t="s">
        <v>14</v>
      </c>
      <c r="S2" t="str">
        <f>R2</f>
        <v>Oceania/Australia</v>
      </c>
      <c r="T2" t="s">
        <v>15</v>
      </c>
      <c r="U2" t="s">
        <v>15</v>
      </c>
      <c r="V2" t="str">
        <f>U2</f>
        <v>World</v>
      </c>
    </row>
    <row r="3" spans="1:23" x14ac:dyDescent="0.2">
      <c r="B3" t="s">
        <v>72</v>
      </c>
      <c r="C3" t="s">
        <v>73</v>
      </c>
      <c r="D3" t="s">
        <v>74</v>
      </c>
      <c r="E3" t="s">
        <v>72</v>
      </c>
      <c r="F3" t="s">
        <v>73</v>
      </c>
      <c r="G3" t="s">
        <v>74</v>
      </c>
      <c r="H3" t="s">
        <v>72</v>
      </c>
      <c r="I3" t="s">
        <v>73</v>
      </c>
      <c r="J3" t="s">
        <v>74</v>
      </c>
      <c r="K3" t="s">
        <v>72</v>
      </c>
      <c r="L3" t="s">
        <v>73</v>
      </c>
      <c r="M3" t="s">
        <v>74</v>
      </c>
      <c r="N3" t="s">
        <v>72</v>
      </c>
      <c r="O3" t="s">
        <v>73</v>
      </c>
      <c r="P3" t="s">
        <v>74</v>
      </c>
      <c r="Q3" t="s">
        <v>72</v>
      </c>
      <c r="R3" t="s">
        <v>73</v>
      </c>
      <c r="S3" t="s">
        <v>74</v>
      </c>
      <c r="T3" t="s">
        <v>72</v>
      </c>
      <c r="U3" t="s">
        <v>73</v>
      </c>
      <c r="V3" t="s">
        <v>74</v>
      </c>
    </row>
    <row r="4" spans="1:23" x14ac:dyDescent="0.2">
      <c r="A4">
        <v>2009</v>
      </c>
      <c r="B4" s="19">
        <v>1.506125138</v>
      </c>
      <c r="C4" s="19">
        <v>21.298731712000002</v>
      </c>
      <c r="D4" s="19">
        <f t="shared" ref="D4:D13" si="0">C4-B4</f>
        <v>19.792606574000001</v>
      </c>
      <c r="E4" s="19">
        <v>14.626758614</v>
      </c>
      <c r="F4" s="19">
        <v>21.619086839000001</v>
      </c>
      <c r="G4" s="19">
        <f t="shared" ref="G4:G13" si="1">F4-E4</f>
        <v>6.9923282250000014</v>
      </c>
      <c r="H4" s="19">
        <v>9.141719247000001</v>
      </c>
      <c r="I4" s="19">
        <v>21.894432646000002</v>
      </c>
      <c r="J4" s="19">
        <f t="shared" ref="J4:J13" si="2">I4-H4</f>
        <v>12.752713399000001</v>
      </c>
      <c r="K4" s="19">
        <v>4.2431156999999997E-2</v>
      </c>
      <c r="L4" s="19">
        <v>1.2717563029999999</v>
      </c>
      <c r="M4" s="19">
        <f t="shared" ref="M4:M13" si="3">L4-K4</f>
        <v>1.2293251459999999</v>
      </c>
      <c r="N4" s="19">
        <v>0</v>
      </c>
      <c r="O4" s="19">
        <v>0.36941771200000001</v>
      </c>
      <c r="P4" s="19">
        <f t="shared" ref="P4:P13" si="4">O4-N4</f>
        <v>0.36941771200000001</v>
      </c>
      <c r="Q4" s="19">
        <v>1.380334449</v>
      </c>
      <c r="R4" s="19">
        <v>4.773331013</v>
      </c>
      <c r="S4" s="19">
        <f t="shared" ref="S4:S13" si="5">R4-Q4</f>
        <v>3.3929965639999997</v>
      </c>
      <c r="T4" s="19">
        <v>26.697368605000005</v>
      </c>
      <c r="U4" s="19">
        <v>71.226756225000003</v>
      </c>
      <c r="V4" s="19">
        <f t="shared" ref="V4:V12" si="6">U4-T4</f>
        <v>44.529387619999994</v>
      </c>
    </row>
    <row r="5" spans="1:23" x14ac:dyDescent="0.2">
      <c r="A5">
        <v>2010</v>
      </c>
      <c r="B5" s="19">
        <v>2.125043523</v>
      </c>
      <c r="C5" s="19">
        <v>86.258355309999999</v>
      </c>
      <c r="D5" s="19">
        <f t="shared" si="0"/>
        <v>84.133311786999997</v>
      </c>
      <c r="E5" s="19">
        <v>18.254944850000001</v>
      </c>
      <c r="F5" s="19">
        <v>27.581182480999999</v>
      </c>
      <c r="G5" s="19">
        <f t="shared" si="1"/>
        <v>9.3262376309999979</v>
      </c>
      <c r="H5" s="19">
        <v>8.5797852330000008</v>
      </c>
      <c r="I5" s="19">
        <v>45.406098114000002</v>
      </c>
      <c r="J5" s="19">
        <f t="shared" si="2"/>
        <v>36.826312881</v>
      </c>
      <c r="K5" s="19">
        <v>10.423761963</v>
      </c>
      <c r="L5" s="19">
        <v>53.277422489999999</v>
      </c>
      <c r="M5" s="19">
        <f t="shared" si="3"/>
        <v>42.853660527000002</v>
      </c>
      <c r="N5" s="19">
        <v>5.7556500000000002E-3</v>
      </c>
      <c r="O5" s="19">
        <v>0.86363680999999992</v>
      </c>
      <c r="P5" s="19">
        <f t="shared" si="4"/>
        <v>0.85788115999999992</v>
      </c>
      <c r="Q5" s="19">
        <v>13.756153020999999</v>
      </c>
      <c r="R5" s="19">
        <v>20.146595412</v>
      </c>
      <c r="S5" s="19">
        <f t="shared" si="5"/>
        <v>6.3904423910000006</v>
      </c>
      <c r="T5" s="19">
        <v>53.145444239999996</v>
      </c>
      <c r="U5" s="19">
        <v>233.53329061699998</v>
      </c>
      <c r="V5" s="19">
        <f t="shared" si="6"/>
        <v>180.38784637699999</v>
      </c>
    </row>
    <row r="6" spans="1:23" x14ac:dyDescent="0.2">
      <c r="A6">
        <v>2011</v>
      </c>
      <c r="B6" s="19">
        <v>58.920765185999997</v>
      </c>
      <c r="C6" s="19">
        <v>312.07010306300003</v>
      </c>
      <c r="D6" s="19">
        <f t="shared" si="0"/>
        <v>253.14933787700005</v>
      </c>
      <c r="E6" s="19">
        <v>44.214342492999997</v>
      </c>
      <c r="F6" s="19">
        <v>75.417365648000001</v>
      </c>
      <c r="G6" s="19">
        <f t="shared" si="1"/>
        <v>31.203023155000004</v>
      </c>
      <c r="H6" s="19">
        <v>5.0342547050000004</v>
      </c>
      <c r="I6" s="19">
        <v>11.344362992000001</v>
      </c>
      <c r="J6" s="19">
        <f t="shared" si="2"/>
        <v>6.3101082870000003</v>
      </c>
      <c r="K6" s="19">
        <v>0.60428240700000002</v>
      </c>
      <c r="L6" s="19">
        <v>6.8710232769999999</v>
      </c>
      <c r="M6" s="19">
        <f t="shared" si="3"/>
        <v>6.2667408699999996</v>
      </c>
      <c r="N6" s="19">
        <v>0</v>
      </c>
      <c r="O6" s="19">
        <v>0.89398080099999999</v>
      </c>
      <c r="P6" s="19">
        <f t="shared" si="4"/>
        <v>0.89398080099999999</v>
      </c>
      <c r="Q6" s="19">
        <v>26.374866472000001</v>
      </c>
      <c r="R6" s="19">
        <v>37.818647458999997</v>
      </c>
      <c r="S6" s="19">
        <f t="shared" si="5"/>
        <v>11.443780986999997</v>
      </c>
      <c r="T6" s="19">
        <v>135.14851126299999</v>
      </c>
      <c r="U6" s="19">
        <v>444.41548324000001</v>
      </c>
      <c r="V6" s="19">
        <f t="shared" si="6"/>
        <v>309.26697197700003</v>
      </c>
    </row>
    <row r="7" spans="1:23" x14ac:dyDescent="0.2">
      <c r="A7">
        <v>2012</v>
      </c>
      <c r="B7" s="19">
        <v>2.6779251460000002</v>
      </c>
      <c r="C7" s="19">
        <v>31.818383356999998</v>
      </c>
      <c r="D7" s="19">
        <f t="shared" si="0"/>
        <v>29.140458210999999</v>
      </c>
      <c r="E7" s="19">
        <v>63.407857145000001</v>
      </c>
      <c r="F7" s="19">
        <v>124.735056688</v>
      </c>
      <c r="G7" s="19">
        <f t="shared" si="1"/>
        <v>61.327199542999999</v>
      </c>
      <c r="H7" s="19">
        <v>5.6436936050000002</v>
      </c>
      <c r="I7" s="19">
        <v>30.182794613999999</v>
      </c>
      <c r="J7" s="19">
        <f t="shared" si="2"/>
        <v>24.539101008999999</v>
      </c>
      <c r="K7" s="19">
        <v>0.13344403099999999</v>
      </c>
      <c r="L7" s="19">
        <v>3.2636922309999998</v>
      </c>
      <c r="M7" s="19">
        <f t="shared" si="3"/>
        <v>3.1302482</v>
      </c>
      <c r="N7" s="19">
        <v>0.15768908500000001</v>
      </c>
      <c r="O7" s="19">
        <v>1.017146071</v>
      </c>
      <c r="P7" s="19">
        <f t="shared" si="4"/>
        <v>0.85945698599999998</v>
      </c>
      <c r="Q7" s="19">
        <v>0.29893738400000003</v>
      </c>
      <c r="R7" s="19">
        <v>0.82996092799999999</v>
      </c>
      <c r="S7" s="19">
        <f t="shared" si="5"/>
        <v>0.53102354399999996</v>
      </c>
      <c r="T7" s="19">
        <v>72.319546396000021</v>
      </c>
      <c r="U7" s="19">
        <v>191.84703388899999</v>
      </c>
      <c r="V7" s="19">
        <f t="shared" si="6"/>
        <v>119.52748749299997</v>
      </c>
    </row>
    <row r="8" spans="1:23" x14ac:dyDescent="0.2">
      <c r="A8">
        <v>2013</v>
      </c>
      <c r="B8" s="19">
        <v>3.8026830289999998</v>
      </c>
      <c r="C8" s="19">
        <v>62.198161911</v>
      </c>
      <c r="D8" s="19">
        <f t="shared" si="0"/>
        <v>58.395478881999999</v>
      </c>
      <c r="E8" s="19">
        <v>17.710616007000002</v>
      </c>
      <c r="F8" s="19">
        <v>28.649425878999999</v>
      </c>
      <c r="G8" s="19">
        <f t="shared" si="1"/>
        <v>10.938809871999997</v>
      </c>
      <c r="H8" s="19">
        <v>15.124021466</v>
      </c>
      <c r="I8" s="19">
        <v>35.317257017999999</v>
      </c>
      <c r="J8" s="19">
        <f t="shared" si="2"/>
        <v>20.193235551999997</v>
      </c>
      <c r="K8" s="19">
        <v>0.32566889300000001</v>
      </c>
      <c r="L8" s="19">
        <v>9.1348852869999995</v>
      </c>
      <c r="M8" s="19">
        <f t="shared" si="3"/>
        <v>8.8092163939999999</v>
      </c>
      <c r="N8" s="19">
        <v>0.26309725300000003</v>
      </c>
      <c r="O8" s="19">
        <v>0.68486828799999999</v>
      </c>
      <c r="P8" s="19">
        <f t="shared" si="4"/>
        <v>0.42177103499999996</v>
      </c>
      <c r="Q8" s="19">
        <v>1.397260272</v>
      </c>
      <c r="R8" s="19">
        <v>2.9520937620000001</v>
      </c>
      <c r="S8" s="19">
        <f t="shared" si="5"/>
        <v>1.55483349</v>
      </c>
      <c r="T8" s="19">
        <v>38.623346920000003</v>
      </c>
      <c r="U8" s="19">
        <v>138.93669214499999</v>
      </c>
      <c r="V8" s="19">
        <f t="shared" si="6"/>
        <v>100.31334522499999</v>
      </c>
    </row>
    <row r="9" spans="1:23" x14ac:dyDescent="0.2">
      <c r="A9">
        <v>2014</v>
      </c>
      <c r="B9" s="19">
        <v>4.4320393190000003</v>
      </c>
      <c r="C9" s="19">
        <v>52.587281097000002</v>
      </c>
      <c r="D9" s="19">
        <f t="shared" si="0"/>
        <v>48.155241778000004</v>
      </c>
      <c r="E9" s="19">
        <v>17.368101750000001</v>
      </c>
      <c r="F9" s="19">
        <v>28.724013136</v>
      </c>
      <c r="G9" s="19">
        <f t="shared" si="1"/>
        <v>11.355911385999999</v>
      </c>
      <c r="H9" s="19">
        <v>6.0226203199999997</v>
      </c>
      <c r="I9" s="19">
        <v>16.338674839999999</v>
      </c>
      <c r="J9" s="19">
        <f t="shared" si="2"/>
        <v>10.31605452</v>
      </c>
      <c r="K9" s="19">
        <v>2.1287267000000001</v>
      </c>
      <c r="L9" s="19">
        <v>8.3399051590000006</v>
      </c>
      <c r="M9" s="19">
        <f t="shared" si="3"/>
        <v>6.211178459000001</v>
      </c>
      <c r="N9" s="19">
        <v>5.2234498999999997E-2</v>
      </c>
      <c r="O9" s="19">
        <v>0.69099469800000002</v>
      </c>
      <c r="P9" s="19">
        <f t="shared" si="4"/>
        <v>0.63876019900000003</v>
      </c>
      <c r="Q9" s="19">
        <v>1.305541404</v>
      </c>
      <c r="R9" s="19">
        <v>2.4479776179999999</v>
      </c>
      <c r="S9" s="19">
        <f t="shared" si="5"/>
        <v>1.1424362139999999</v>
      </c>
      <c r="T9" s="19">
        <v>31.309263992000002</v>
      </c>
      <c r="U9" s="19">
        <v>109.12884654800001</v>
      </c>
      <c r="V9" s="19">
        <f t="shared" si="6"/>
        <v>77.819582556000015</v>
      </c>
    </row>
    <row r="10" spans="1:23" x14ac:dyDescent="0.2">
      <c r="A10">
        <v>2015</v>
      </c>
      <c r="B10" s="19">
        <v>4.2639392410000001</v>
      </c>
      <c r="C10" s="19">
        <v>35.765565897999998</v>
      </c>
      <c r="D10" s="19">
        <f t="shared" si="0"/>
        <v>31.501626656999999</v>
      </c>
      <c r="E10" s="19">
        <v>17.207428437999997</v>
      </c>
      <c r="F10" s="19">
        <v>30.002274983</v>
      </c>
      <c r="G10" s="19">
        <f t="shared" si="1"/>
        <v>12.794846545000002</v>
      </c>
      <c r="H10" s="19">
        <v>4.3540854410000005</v>
      </c>
      <c r="I10" s="19">
        <v>10.717438968</v>
      </c>
      <c r="J10" s="19">
        <f t="shared" si="2"/>
        <v>6.3633535269999992</v>
      </c>
      <c r="K10" s="19">
        <v>1.2966740259999998</v>
      </c>
      <c r="L10" s="19">
        <v>5.3895275490000003</v>
      </c>
      <c r="M10" s="19">
        <f t="shared" si="3"/>
        <v>4.0928535230000005</v>
      </c>
      <c r="N10" s="19">
        <v>0</v>
      </c>
      <c r="O10" s="19">
        <v>1.1478349670000001</v>
      </c>
      <c r="P10" s="19">
        <f t="shared" si="4"/>
        <v>1.1478349670000001</v>
      </c>
      <c r="Q10" s="19">
        <v>2.1857523620000001</v>
      </c>
      <c r="R10" s="19">
        <v>3.1714968809999999</v>
      </c>
      <c r="S10" s="19">
        <f t="shared" si="5"/>
        <v>0.98574451899999982</v>
      </c>
      <c r="T10" s="19">
        <v>29.307879507999999</v>
      </c>
      <c r="U10" s="19">
        <v>86.194139246000006</v>
      </c>
      <c r="V10" s="19">
        <f t="shared" si="6"/>
        <v>56.886259738000007</v>
      </c>
    </row>
    <row r="11" spans="1:23" x14ac:dyDescent="0.2">
      <c r="A11">
        <v>2016</v>
      </c>
      <c r="B11" s="19">
        <v>7.9006647880000003</v>
      </c>
      <c r="C11" s="19">
        <v>84.712709789999991</v>
      </c>
      <c r="D11" s="19">
        <f t="shared" si="0"/>
        <v>76.812045001999991</v>
      </c>
      <c r="E11" s="19">
        <v>31.165994895000001</v>
      </c>
      <c r="F11" s="19">
        <v>62.290291889000002</v>
      </c>
      <c r="G11" s="19">
        <f t="shared" si="1"/>
        <v>31.124296994000002</v>
      </c>
      <c r="H11" s="19">
        <v>5.3425631180000002</v>
      </c>
      <c r="I11" s="19">
        <v>13.329874353999999</v>
      </c>
      <c r="J11" s="19">
        <f t="shared" si="2"/>
        <v>7.9873112359999991</v>
      </c>
      <c r="K11" s="19">
        <v>0.73411102100000003</v>
      </c>
      <c r="L11" s="19">
        <v>5.862546676</v>
      </c>
      <c r="M11" s="19">
        <f t="shared" si="3"/>
        <v>5.1284356549999996</v>
      </c>
      <c r="N11" s="19">
        <v>0.20642528799999998</v>
      </c>
      <c r="O11" s="19">
        <v>1.438616337</v>
      </c>
      <c r="P11" s="19">
        <f t="shared" si="4"/>
        <v>1.2321910490000001</v>
      </c>
      <c r="Q11" s="19">
        <v>3.395988295</v>
      </c>
      <c r="R11" s="19">
        <v>6.6986975769999999</v>
      </c>
      <c r="S11" s="19">
        <f t="shared" si="5"/>
        <v>3.3027092819999999</v>
      </c>
      <c r="T11" s="19">
        <v>48.745747405000003</v>
      </c>
      <c r="U11" s="19">
        <v>174.33273662300002</v>
      </c>
      <c r="V11" s="19">
        <f t="shared" si="6"/>
        <v>125.58698921800001</v>
      </c>
    </row>
    <row r="12" spans="1:23" x14ac:dyDescent="0.2">
      <c r="A12">
        <v>2017</v>
      </c>
      <c r="B12" s="19">
        <v>3.0231553720000002</v>
      </c>
      <c r="C12" s="19">
        <v>29.823988273999998</v>
      </c>
      <c r="D12" s="19">
        <f t="shared" si="0"/>
        <v>26.800832901999996</v>
      </c>
      <c r="E12" s="19">
        <v>119.23100902299998</v>
      </c>
      <c r="F12" s="19">
        <v>244.65041471199996</v>
      </c>
      <c r="G12" s="19">
        <f t="shared" si="1"/>
        <v>125.41940568899997</v>
      </c>
      <c r="H12" s="19">
        <v>10.72468762126557</v>
      </c>
      <c r="I12" s="19">
        <v>23.343099892006897</v>
      </c>
      <c r="J12" s="19">
        <f t="shared" si="2"/>
        <v>12.618412270741327</v>
      </c>
      <c r="K12" s="19">
        <v>4.9227754844261131</v>
      </c>
      <c r="L12" s="19">
        <v>31.969248784914395</v>
      </c>
      <c r="M12" s="19">
        <f t="shared" si="3"/>
        <v>27.04647330048828</v>
      </c>
      <c r="N12" s="19">
        <v>0.41370688100000003</v>
      </c>
      <c r="O12" s="19">
        <v>2.5671448140000002</v>
      </c>
      <c r="P12" s="19">
        <f t="shared" si="4"/>
        <v>2.1534379330000002</v>
      </c>
      <c r="Q12" s="19">
        <v>2.2006313980000001</v>
      </c>
      <c r="R12" s="19">
        <v>3.4285080039999998</v>
      </c>
      <c r="S12" s="19">
        <f t="shared" si="5"/>
        <v>1.2278766059999997</v>
      </c>
      <c r="T12" s="19">
        <v>140.51596577969167</v>
      </c>
      <c r="U12" s="19">
        <v>335.78240448092129</v>
      </c>
      <c r="V12" s="19">
        <f t="shared" si="6"/>
        <v>195.26643870122962</v>
      </c>
    </row>
    <row r="13" spans="1:23" ht="14.25" x14ac:dyDescent="0.2">
      <c r="A13">
        <v>2018</v>
      </c>
      <c r="B13" s="19">
        <v>19.517483071999997</v>
      </c>
      <c r="C13" s="19">
        <v>53.778919564000006</v>
      </c>
      <c r="D13" s="19">
        <f t="shared" si="0"/>
        <v>34.261436492000009</v>
      </c>
      <c r="E13" s="19">
        <v>50.364035393000002</v>
      </c>
      <c r="F13" s="19">
        <v>77.734518668999996</v>
      </c>
      <c r="G13" s="19">
        <f t="shared" si="1"/>
        <v>27.370483275999995</v>
      </c>
      <c r="H13" s="19">
        <v>5.0130045179999998</v>
      </c>
      <c r="I13" s="19">
        <v>17.479199647000002</v>
      </c>
      <c r="J13" s="19">
        <f t="shared" si="2"/>
        <v>12.466195129000003</v>
      </c>
      <c r="K13" s="19">
        <v>0.03</v>
      </c>
      <c r="L13" s="19">
        <v>3.48</v>
      </c>
      <c r="M13" s="19">
        <f t="shared" si="3"/>
        <v>3.45</v>
      </c>
      <c r="N13" s="19">
        <v>5.6486010000000005E-3</v>
      </c>
      <c r="O13" s="19">
        <v>1.0976088749999999</v>
      </c>
      <c r="P13" s="19">
        <f t="shared" si="4"/>
        <v>1.0919602739999998</v>
      </c>
      <c r="Q13" s="19">
        <v>1.1564035060000002</v>
      </c>
      <c r="R13" s="19">
        <v>1.804481035</v>
      </c>
      <c r="S13" s="19">
        <f t="shared" si="5"/>
        <v>0.64807752899999982</v>
      </c>
      <c r="T13" s="19">
        <v>76.086575089999997</v>
      </c>
      <c r="U13" s="19">
        <v>155.37472779000001</v>
      </c>
      <c r="V13" s="19">
        <f>U13-T13</f>
        <v>79.288152700000012</v>
      </c>
      <c r="W13" s="24" t="s">
        <v>67</v>
      </c>
    </row>
    <row r="31" spans="29:29" x14ac:dyDescent="0.2">
      <c r="AC31" s="20" t="s">
        <v>75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54"/>
  <sheetViews>
    <sheetView topLeftCell="A4" zoomScale="90" zoomScaleNormal="90" workbookViewId="0">
      <selection activeCell="E24" sqref="E24"/>
    </sheetView>
  </sheetViews>
  <sheetFormatPr defaultRowHeight="14.25" x14ac:dyDescent="0.2"/>
  <cols>
    <col min="1" max="1" width="13.42578125" style="1" customWidth="1"/>
    <col min="2" max="2" width="18.42578125" style="1" customWidth="1"/>
    <col min="3" max="3" width="12.7109375" style="1" customWidth="1"/>
    <col min="4" max="4" width="17.5703125" style="1" customWidth="1"/>
    <col min="5" max="5" width="14.85546875" style="1" customWidth="1"/>
    <col min="6" max="6" width="13.85546875" customWidth="1"/>
    <col min="7" max="7" width="12.85546875" customWidth="1"/>
    <col min="63" max="77" width="0" hidden="1" customWidth="1"/>
  </cols>
  <sheetData>
    <row r="1" spans="1:10" ht="20.25" x14ac:dyDescent="0.3">
      <c r="A1" s="7"/>
      <c r="B1" s="7"/>
      <c r="C1" s="2"/>
      <c r="D1" s="2"/>
      <c r="E1" s="2"/>
      <c r="J1" s="6"/>
    </row>
    <row r="2" spans="1:10" x14ac:dyDescent="0.2">
      <c r="A2" s="7"/>
      <c r="B2" s="7"/>
      <c r="J2" s="1"/>
    </row>
    <row r="3" spans="1:10" x14ac:dyDescent="0.2">
      <c r="J3" s="1"/>
    </row>
    <row r="4" spans="1:10" ht="20.25" x14ac:dyDescent="0.3">
      <c r="A4" s="7"/>
      <c r="B4" s="7"/>
      <c r="C4" s="7"/>
      <c r="D4" s="7"/>
      <c r="E4" s="7"/>
      <c r="J4" s="6" t="s">
        <v>22</v>
      </c>
    </row>
    <row r="5" spans="1:10" ht="20.25" x14ac:dyDescent="0.3">
      <c r="A5" s="7"/>
      <c r="B5" s="1" t="s">
        <v>5</v>
      </c>
      <c r="C5" s="1" t="s">
        <v>2</v>
      </c>
      <c r="D5" s="1" t="s">
        <v>6</v>
      </c>
      <c r="E5" s="7" t="s">
        <v>0</v>
      </c>
      <c r="F5" s="1" t="s">
        <v>7</v>
      </c>
      <c r="G5" s="1" t="s">
        <v>8</v>
      </c>
      <c r="J5" s="6" t="s">
        <v>19</v>
      </c>
    </row>
    <row r="6" spans="1:10" x14ac:dyDescent="0.2">
      <c r="A6" s="8">
        <v>1970</v>
      </c>
      <c r="B6" s="2"/>
      <c r="C6" s="2">
        <v>2606.4829440000003</v>
      </c>
      <c r="D6" s="2">
        <v>3081.0856900000003</v>
      </c>
      <c r="E6" s="11">
        <f>SUM(B6:D6)/1000</f>
        <v>5.6875686340000007</v>
      </c>
      <c r="F6" s="11" t="e">
        <f>#REF!/1000</f>
        <v>#REF!</v>
      </c>
      <c r="G6" s="11" t="e">
        <f>E6-F6</f>
        <v>#REF!</v>
      </c>
    </row>
    <row r="7" spans="1:10" x14ac:dyDescent="0.2">
      <c r="A7" s="8">
        <v>1971</v>
      </c>
      <c r="B7" s="2">
        <v>194.78170499999999</v>
      </c>
      <c r="C7" s="2">
        <v>1907.1347929999999</v>
      </c>
      <c r="D7" s="2">
        <v>764.91604800000005</v>
      </c>
      <c r="E7" s="11">
        <f t="shared" ref="E7:E50" si="0">SUM(B7:D7)/1000</f>
        <v>2.8668325459999999</v>
      </c>
      <c r="F7" s="11" t="e">
        <f>#REF!/1000</f>
        <v>#REF!</v>
      </c>
      <c r="G7" s="11" t="e">
        <f t="shared" ref="G7:G50" si="1">E7-F7</f>
        <v>#REF!</v>
      </c>
    </row>
    <row r="8" spans="1:10" x14ac:dyDescent="0.2">
      <c r="A8" s="8">
        <v>1972</v>
      </c>
      <c r="B8" s="2">
        <v>775.63525000000004</v>
      </c>
      <c r="C8" s="2">
        <v>2490.3858100000007</v>
      </c>
      <c r="D8" s="2">
        <v>2104.9786080000003</v>
      </c>
      <c r="E8" s="11">
        <f t="shared" si="0"/>
        <v>5.3709996680000014</v>
      </c>
      <c r="F8" s="11" t="e">
        <f>#REF!/1000</f>
        <v>#REF!</v>
      </c>
      <c r="G8" s="11" t="e">
        <f t="shared" si="1"/>
        <v>#REF!</v>
      </c>
    </row>
    <row r="9" spans="1:10" x14ac:dyDescent="0.2">
      <c r="A9" s="8">
        <v>1973</v>
      </c>
      <c r="B9" s="2"/>
      <c r="C9" s="2">
        <v>3340.465326</v>
      </c>
      <c r="D9" s="2">
        <v>3553.6899129999997</v>
      </c>
      <c r="E9" s="11">
        <f t="shared" si="0"/>
        <v>6.8941552389999998</v>
      </c>
      <c r="F9" s="11" t="e">
        <f>#REF!/1000</f>
        <v>#REF!</v>
      </c>
      <c r="G9" s="11" t="e">
        <f t="shared" si="1"/>
        <v>#REF!</v>
      </c>
    </row>
    <row r="10" spans="1:10" x14ac:dyDescent="0.2">
      <c r="A10" s="8">
        <v>1974</v>
      </c>
      <c r="B10" s="2"/>
      <c r="C10" s="2">
        <v>3225.8130940000001</v>
      </c>
      <c r="D10" s="2">
        <v>5094.609524999998</v>
      </c>
      <c r="E10" s="11">
        <f t="shared" si="0"/>
        <v>8.3204226189999968</v>
      </c>
      <c r="F10" s="11" t="e">
        <f>#REF!/1000</f>
        <v>#REF!</v>
      </c>
      <c r="G10" s="11" t="e">
        <f t="shared" si="1"/>
        <v>#REF!</v>
      </c>
    </row>
    <row r="11" spans="1:10" x14ac:dyDescent="0.2">
      <c r="A11" s="8">
        <v>1975</v>
      </c>
      <c r="B11" s="2"/>
      <c r="C11" s="2">
        <v>3156.9395129999994</v>
      </c>
      <c r="D11" s="2">
        <v>2700.0355529999993</v>
      </c>
      <c r="E11" s="11">
        <f t="shared" si="0"/>
        <v>5.8569750659999986</v>
      </c>
      <c r="F11" s="11" t="e">
        <f>#REF!/1000</f>
        <v>#REF!</v>
      </c>
      <c r="G11" s="11" t="e">
        <f t="shared" si="1"/>
        <v>#REF!</v>
      </c>
    </row>
    <row r="12" spans="1:10" x14ac:dyDescent="0.2">
      <c r="A12" s="8">
        <v>1976</v>
      </c>
      <c r="B12" s="2">
        <v>320.61998399999999</v>
      </c>
      <c r="C12" s="2">
        <v>3714.1715800000002</v>
      </c>
      <c r="D12" s="2">
        <v>3543.3508959999999</v>
      </c>
      <c r="E12" s="11">
        <f t="shared" si="0"/>
        <v>7.5781424600000005</v>
      </c>
      <c r="F12" s="11" t="e">
        <f>#REF!/1000</f>
        <v>#REF!</v>
      </c>
      <c r="G12" s="11" t="e">
        <f t="shared" si="1"/>
        <v>#REF!</v>
      </c>
    </row>
    <row r="13" spans="1:10" x14ac:dyDescent="0.2">
      <c r="A13" s="8">
        <v>1977</v>
      </c>
      <c r="B13" s="2"/>
      <c r="C13" s="2">
        <v>4645.3755300000012</v>
      </c>
      <c r="D13" s="2">
        <v>1492.7269289999999</v>
      </c>
      <c r="E13" s="11">
        <f t="shared" si="0"/>
        <v>6.1381024590000015</v>
      </c>
      <c r="F13" s="11" t="e">
        <f>#REF!/1000</f>
        <v>#REF!</v>
      </c>
      <c r="G13" s="11" t="e">
        <f t="shared" si="1"/>
        <v>#REF!</v>
      </c>
    </row>
    <row r="14" spans="1:10" x14ac:dyDescent="0.2">
      <c r="A14" s="8">
        <v>1978</v>
      </c>
      <c r="B14" s="2"/>
      <c r="C14" s="2">
        <v>3474.636935</v>
      </c>
      <c r="D14" s="2">
        <v>3371.2238509999997</v>
      </c>
      <c r="E14" s="11">
        <f t="shared" si="0"/>
        <v>6.8458607859999994</v>
      </c>
      <c r="F14" s="11" t="e">
        <f>#REF!/1000</f>
        <v>#REF!</v>
      </c>
      <c r="G14" s="11" t="e">
        <f t="shared" si="1"/>
        <v>#REF!</v>
      </c>
    </row>
    <row r="15" spans="1:10" x14ac:dyDescent="0.2">
      <c r="A15" s="8">
        <v>1979</v>
      </c>
      <c r="B15" s="2"/>
      <c r="C15" s="2">
        <v>7099.5184810000019</v>
      </c>
      <c r="D15" s="2">
        <v>6434.9025429999992</v>
      </c>
      <c r="E15" s="11">
        <f t="shared" si="0"/>
        <v>13.534421024</v>
      </c>
      <c r="F15" s="11" t="e">
        <f>#REF!/1000</f>
        <v>#REF!</v>
      </c>
      <c r="G15" s="11" t="e">
        <f t="shared" si="1"/>
        <v>#REF!</v>
      </c>
    </row>
    <row r="16" spans="1:10" x14ac:dyDescent="0.2">
      <c r="A16" s="8">
        <v>1980</v>
      </c>
      <c r="B16" s="2">
        <v>195.32570299999998</v>
      </c>
      <c r="C16" s="2">
        <v>5420.6764469999998</v>
      </c>
      <c r="D16" s="2">
        <v>2561.989493</v>
      </c>
      <c r="E16" s="11">
        <f t="shared" si="0"/>
        <v>8.1779916430000004</v>
      </c>
      <c r="F16" s="11" t="e">
        <f>#REF!/1000</f>
        <v>#REF!</v>
      </c>
      <c r="G16" s="11" t="e">
        <f t="shared" si="1"/>
        <v>#REF!</v>
      </c>
    </row>
    <row r="17" spans="1:7" x14ac:dyDescent="0.2">
      <c r="A17" s="8">
        <v>1981</v>
      </c>
      <c r="B17" s="2">
        <v>13.20223</v>
      </c>
      <c r="C17" s="2">
        <v>2161.300714</v>
      </c>
      <c r="D17" s="2">
        <v>2672.1347670000005</v>
      </c>
      <c r="E17" s="11">
        <f t="shared" si="0"/>
        <v>4.8466377110000005</v>
      </c>
      <c r="F17" s="11" t="e">
        <f>#REF!/1000</f>
        <v>#REF!</v>
      </c>
      <c r="G17" s="11" t="e">
        <f t="shared" si="1"/>
        <v>#REF!</v>
      </c>
    </row>
    <row r="18" spans="1:7" x14ac:dyDescent="0.2">
      <c r="A18" s="8">
        <v>1982</v>
      </c>
      <c r="B18" s="2"/>
      <c r="C18" s="2">
        <v>4270.9400709999991</v>
      </c>
      <c r="D18" s="2">
        <v>6590.6376889999983</v>
      </c>
      <c r="E18" s="11">
        <f t="shared" si="0"/>
        <v>10.861577759999996</v>
      </c>
      <c r="F18" s="11" t="e">
        <f>#REF!/1000</f>
        <v>#REF!</v>
      </c>
      <c r="G18" s="11" t="e">
        <f t="shared" si="1"/>
        <v>#REF!</v>
      </c>
    </row>
    <row r="19" spans="1:7" x14ac:dyDescent="0.2">
      <c r="A19" s="8">
        <v>1983</v>
      </c>
      <c r="B19" s="2">
        <v>101.051697</v>
      </c>
      <c r="C19" s="2">
        <v>3059.4939230000009</v>
      </c>
      <c r="D19" s="2">
        <v>9509.5956879999958</v>
      </c>
      <c r="E19" s="11">
        <f t="shared" si="0"/>
        <v>12.670141307999996</v>
      </c>
      <c r="F19" s="11" t="e">
        <f>#REF!/1000</f>
        <v>#REF!</v>
      </c>
      <c r="G19" s="11" t="e">
        <f t="shared" si="1"/>
        <v>#REF!</v>
      </c>
    </row>
    <row r="20" spans="1:7" x14ac:dyDescent="0.2">
      <c r="A20" s="8">
        <v>1984</v>
      </c>
      <c r="B20" s="2"/>
      <c r="C20" s="2">
        <v>3039.8004950000004</v>
      </c>
      <c r="D20" s="2">
        <v>5363.9396289999986</v>
      </c>
      <c r="E20" s="11">
        <f t="shared" si="0"/>
        <v>8.4037401240000005</v>
      </c>
      <c r="F20" s="11" t="e">
        <f>#REF!/1000</f>
        <v>#REF!</v>
      </c>
      <c r="G20" s="11" t="e">
        <f t="shared" si="1"/>
        <v>#REF!</v>
      </c>
    </row>
    <row r="21" spans="1:7" x14ac:dyDescent="0.2">
      <c r="A21" s="8">
        <v>1985</v>
      </c>
      <c r="B21" s="2">
        <v>1452.9434639999999</v>
      </c>
      <c r="C21" s="2">
        <v>3543.6042749999992</v>
      </c>
      <c r="D21" s="2">
        <v>7566.219293000001</v>
      </c>
      <c r="E21" s="11">
        <f t="shared" si="0"/>
        <v>12.562767032</v>
      </c>
      <c r="F21" s="11" t="e">
        <f>#REF!/1000</f>
        <v>#REF!</v>
      </c>
      <c r="G21" s="11" t="e">
        <f t="shared" si="1"/>
        <v>#REF!</v>
      </c>
    </row>
    <row r="22" spans="1:7" x14ac:dyDescent="0.2">
      <c r="A22" s="8">
        <v>1986</v>
      </c>
      <c r="B22" s="2">
        <v>505.76833299999998</v>
      </c>
      <c r="C22" s="2">
        <v>3559.1167729999997</v>
      </c>
      <c r="D22" s="2">
        <v>2475.500681</v>
      </c>
      <c r="E22" s="11">
        <f t="shared" si="0"/>
        <v>6.5403857869999991</v>
      </c>
      <c r="F22" s="11" t="e">
        <f>#REF!/1000</f>
        <v>#REF!</v>
      </c>
      <c r="G22" s="11" t="e">
        <f t="shared" si="1"/>
        <v>#REF!</v>
      </c>
    </row>
    <row r="23" spans="1:7" x14ac:dyDescent="0.2">
      <c r="A23" s="8">
        <v>1987</v>
      </c>
      <c r="B23" s="2">
        <v>1998.9614450000001</v>
      </c>
      <c r="C23" s="2">
        <v>4521.6870859999999</v>
      </c>
      <c r="D23" s="2">
        <v>11536.213640999995</v>
      </c>
      <c r="E23" s="11">
        <f t="shared" si="0"/>
        <v>18.056862171999995</v>
      </c>
      <c r="F23" s="11" t="e">
        <f>#REF!/1000</f>
        <v>#REF!</v>
      </c>
      <c r="G23" s="11" t="e">
        <f t="shared" si="1"/>
        <v>#REF!</v>
      </c>
    </row>
    <row r="24" spans="1:7" x14ac:dyDescent="0.2">
      <c r="A24" s="8">
        <v>1988</v>
      </c>
      <c r="B24" s="2">
        <v>21.91469</v>
      </c>
      <c r="C24" s="2">
        <v>8653.6494820000007</v>
      </c>
      <c r="D24" s="2">
        <v>5307.6871739999988</v>
      </c>
      <c r="E24" s="11">
        <f t="shared" si="0"/>
        <v>13.983251345999999</v>
      </c>
      <c r="F24" s="11" t="e">
        <f>#REF!/1000</f>
        <v>#REF!</v>
      </c>
      <c r="G24" s="11" t="e">
        <f t="shared" si="1"/>
        <v>#REF!</v>
      </c>
    </row>
    <row r="25" spans="1:7" x14ac:dyDescent="0.2">
      <c r="A25" s="8">
        <v>1989</v>
      </c>
      <c r="B25" s="2">
        <v>3181.2213670000001</v>
      </c>
      <c r="C25" s="2">
        <v>9671.1196339999988</v>
      </c>
      <c r="D25" s="2">
        <v>15691.843609999998</v>
      </c>
      <c r="E25" s="11">
        <f t="shared" si="0"/>
        <v>28.544184610999999</v>
      </c>
      <c r="F25" s="11" t="e">
        <f>#REF!/1000</f>
        <v>#REF!</v>
      </c>
      <c r="G25" s="11" t="e">
        <f t="shared" si="1"/>
        <v>#REF!</v>
      </c>
    </row>
    <row r="26" spans="1:7" x14ac:dyDescent="0.2">
      <c r="A26" s="8">
        <v>1990</v>
      </c>
      <c r="B26" s="2">
        <v>314.589516</v>
      </c>
      <c r="C26" s="2">
        <v>6438.5427859999991</v>
      </c>
      <c r="D26" s="2">
        <v>35902.646755999995</v>
      </c>
      <c r="E26" s="11">
        <f t="shared" si="0"/>
        <v>42.655779057999993</v>
      </c>
      <c r="F26" s="11" t="e">
        <f>#REF!/1000</f>
        <v>#REF!</v>
      </c>
      <c r="G26" s="11" t="e">
        <f t="shared" si="1"/>
        <v>#REF!</v>
      </c>
    </row>
    <row r="27" spans="1:7" x14ac:dyDescent="0.2">
      <c r="A27" s="8">
        <v>1991</v>
      </c>
      <c r="B27" s="2">
        <v>173.124527</v>
      </c>
      <c r="C27" s="2">
        <v>6428.3445209999982</v>
      </c>
      <c r="D27" s="2">
        <v>21825.808358999995</v>
      </c>
      <c r="E27" s="11">
        <f t="shared" si="0"/>
        <v>28.427277406999995</v>
      </c>
      <c r="F27" s="11" t="e">
        <f>#REF!/1000</f>
        <v>#REF!</v>
      </c>
      <c r="G27" s="11" t="e">
        <f t="shared" si="1"/>
        <v>#REF!</v>
      </c>
    </row>
    <row r="28" spans="1:7" x14ac:dyDescent="0.2">
      <c r="A28" s="8">
        <v>1992</v>
      </c>
      <c r="B28" s="2">
        <v>150.22874400000001</v>
      </c>
      <c r="C28" s="2">
        <v>7983.903798999997</v>
      </c>
      <c r="D28" s="2">
        <v>41327.277839999995</v>
      </c>
      <c r="E28" s="11">
        <f>SUM(B28:D28)/1000</f>
        <v>49.461410382999993</v>
      </c>
      <c r="F28" s="11" t="e">
        <f>#REF!/1000</f>
        <v>#REF!</v>
      </c>
      <c r="G28" s="11" t="e">
        <f t="shared" si="1"/>
        <v>#REF!</v>
      </c>
    </row>
    <row r="29" spans="1:7" x14ac:dyDescent="0.2">
      <c r="A29" s="8">
        <v>1993</v>
      </c>
      <c r="B29" s="2">
        <v>340.91706699999997</v>
      </c>
      <c r="C29" s="2">
        <v>5861.3869079999995</v>
      </c>
      <c r="D29" s="2">
        <v>15729.118088999996</v>
      </c>
      <c r="E29" s="11">
        <f t="shared" si="0"/>
        <v>21.931422063999996</v>
      </c>
      <c r="F29" s="11" t="e">
        <f>#REF!/1000</f>
        <v>#REF!</v>
      </c>
      <c r="G29" s="11" t="e">
        <f t="shared" si="1"/>
        <v>#REF!</v>
      </c>
    </row>
    <row r="30" spans="1:7" x14ac:dyDescent="0.2">
      <c r="A30" s="8">
        <v>1994</v>
      </c>
      <c r="B30" s="2">
        <v>24811.778739000001</v>
      </c>
      <c r="C30" s="2">
        <v>7643.0469919999996</v>
      </c>
      <c r="D30" s="2">
        <v>10637.500853000003</v>
      </c>
      <c r="E30" s="11">
        <f t="shared" si="0"/>
        <v>43.092326584000006</v>
      </c>
      <c r="F30" s="11" t="e">
        <f>#REF!/1000</f>
        <v>#REF!</v>
      </c>
      <c r="G30" s="11" t="e">
        <f t="shared" si="1"/>
        <v>#REF!</v>
      </c>
    </row>
    <row r="31" spans="1:7" x14ac:dyDescent="0.2">
      <c r="A31" s="8">
        <v>1995</v>
      </c>
      <c r="B31" s="2">
        <v>3940.8528759999999</v>
      </c>
      <c r="C31" s="2">
        <v>4283.4663840000021</v>
      </c>
      <c r="D31" s="2">
        <v>19274.895555999996</v>
      </c>
      <c r="E31" s="11">
        <f t="shared" si="0"/>
        <v>27.499214815999999</v>
      </c>
      <c r="F31" s="11" t="e">
        <f>#REF!/1000</f>
        <v>#REF!</v>
      </c>
      <c r="G31" s="11" t="e">
        <f t="shared" si="1"/>
        <v>#REF!</v>
      </c>
    </row>
    <row r="32" spans="1:7" x14ac:dyDescent="0.2">
      <c r="A32" s="8">
        <v>1996</v>
      </c>
      <c r="B32" s="2">
        <v>110.262987</v>
      </c>
      <c r="C32" s="2">
        <v>7164.1157429999976</v>
      </c>
      <c r="D32" s="2">
        <v>14638.810634000001</v>
      </c>
      <c r="E32" s="11">
        <f t="shared" si="0"/>
        <v>21.913189363999997</v>
      </c>
      <c r="F32" s="11" t="e">
        <f>#REF!/1000</f>
        <v>#REF!</v>
      </c>
      <c r="G32" s="11" t="e">
        <f t="shared" si="1"/>
        <v>#REF!</v>
      </c>
    </row>
    <row r="33" spans="1:10" x14ac:dyDescent="0.2">
      <c r="A33" s="8">
        <v>1997</v>
      </c>
      <c r="B33" s="2">
        <v>164.87309200000001</v>
      </c>
      <c r="C33" s="2">
        <v>6598.827334999999</v>
      </c>
      <c r="D33" s="2">
        <v>9289.6020479999988</v>
      </c>
      <c r="E33" s="11">
        <f t="shared" si="0"/>
        <v>16.053302474999995</v>
      </c>
      <c r="F33" s="11" t="e">
        <f>#REF!/1000</f>
        <v>#REF!</v>
      </c>
      <c r="G33" s="11" t="e">
        <f t="shared" si="1"/>
        <v>#REF!</v>
      </c>
    </row>
    <row r="34" spans="1:10" x14ac:dyDescent="0.2">
      <c r="A34" s="8">
        <v>1998</v>
      </c>
      <c r="B34" s="2">
        <v>75.264882</v>
      </c>
      <c r="C34" s="2">
        <v>5998.3033540000006</v>
      </c>
      <c r="D34" s="2">
        <v>23401.946035000004</v>
      </c>
      <c r="E34" s="11">
        <f t="shared" si="0"/>
        <v>29.475514271000009</v>
      </c>
      <c r="F34" s="11" t="e">
        <f>#REF!/1000</f>
        <v>#REF!</v>
      </c>
      <c r="G34" s="11" t="e">
        <f t="shared" si="1"/>
        <v>#REF!</v>
      </c>
    </row>
    <row r="35" spans="1:10" x14ac:dyDescent="0.2">
      <c r="A35" s="8">
        <v>1999</v>
      </c>
      <c r="B35" s="2">
        <v>3291.9949300000003</v>
      </c>
      <c r="C35" s="2">
        <v>8363.201705999998</v>
      </c>
      <c r="D35" s="2">
        <v>38224.996530000004</v>
      </c>
      <c r="E35" s="11">
        <f t="shared" si="0"/>
        <v>49.880193166000005</v>
      </c>
      <c r="F35" s="11" t="e">
        <f>#REF!/1000</f>
        <v>#REF!</v>
      </c>
      <c r="G35" s="11" t="e">
        <f t="shared" si="1"/>
        <v>#REF!</v>
      </c>
    </row>
    <row r="36" spans="1:10" x14ac:dyDescent="0.2">
      <c r="A36" s="8">
        <v>2000</v>
      </c>
      <c r="B36" s="2">
        <v>27.875499999999999</v>
      </c>
      <c r="C36" s="2">
        <v>6141.7198370000006</v>
      </c>
      <c r="D36" s="2">
        <v>11671.428478999998</v>
      </c>
      <c r="E36" s="11">
        <f t="shared" si="0"/>
        <v>17.841023816</v>
      </c>
      <c r="F36" s="11" t="e">
        <f>#REF!/1000</f>
        <v>#REF!</v>
      </c>
      <c r="G36" s="11" t="e">
        <f t="shared" si="1"/>
        <v>#REF!</v>
      </c>
    </row>
    <row r="37" spans="1:10" x14ac:dyDescent="0.2">
      <c r="A37" s="8">
        <v>2001</v>
      </c>
      <c r="B37" s="2">
        <v>895.12703099999999</v>
      </c>
      <c r="C37" s="2">
        <v>34976.843838999994</v>
      </c>
      <c r="D37" s="2">
        <v>15150.906980000002</v>
      </c>
      <c r="E37" s="11">
        <f t="shared" si="0"/>
        <v>51.022877849999993</v>
      </c>
      <c r="F37" s="11" t="e">
        <f>#REF!/1000</f>
        <v>#REF!</v>
      </c>
      <c r="G37" s="11" t="e">
        <f t="shared" si="1"/>
        <v>#REF!</v>
      </c>
    </row>
    <row r="38" spans="1:10" x14ac:dyDescent="0.2">
      <c r="A38" s="8">
        <v>2002</v>
      </c>
      <c r="B38" s="2">
        <v>6.6715049999999998</v>
      </c>
      <c r="C38" s="2">
        <v>4071.2933460000008</v>
      </c>
      <c r="D38" s="2">
        <v>18604.191741000002</v>
      </c>
      <c r="E38" s="11">
        <f t="shared" si="0"/>
        <v>22.682156592000002</v>
      </c>
      <c r="F38" s="11" t="e">
        <f>#REF!/1000</f>
        <v>#REF!</v>
      </c>
      <c r="G38" s="11" t="e">
        <f t="shared" si="1"/>
        <v>#REF!</v>
      </c>
      <c r="J38" t="s">
        <v>20</v>
      </c>
    </row>
    <row r="39" spans="1:10" x14ac:dyDescent="0.2">
      <c r="A39" s="8">
        <v>2003</v>
      </c>
      <c r="B39" s="2">
        <v>582.09179700000004</v>
      </c>
      <c r="C39" s="2">
        <v>4226.8670640000009</v>
      </c>
      <c r="D39" s="2">
        <v>22967.574200000003</v>
      </c>
      <c r="E39" s="11">
        <f t="shared" si="0"/>
        <v>27.776533061000002</v>
      </c>
      <c r="F39" s="11" t="e">
        <f>#REF!/1000</f>
        <v>#REF!</v>
      </c>
      <c r="G39" s="11" t="e">
        <f t="shared" si="1"/>
        <v>#REF!</v>
      </c>
      <c r="J39" s="14"/>
    </row>
    <row r="40" spans="1:10" x14ac:dyDescent="0.2">
      <c r="A40" s="8">
        <v>2004</v>
      </c>
      <c r="B40" s="2">
        <v>3479.5937350000004</v>
      </c>
      <c r="C40" s="2">
        <v>4571.8757349999996</v>
      </c>
      <c r="D40" s="2">
        <v>53658.354649000015</v>
      </c>
      <c r="E40" s="11">
        <f t="shared" si="0"/>
        <v>61.709824119000011</v>
      </c>
      <c r="F40" s="11" t="e">
        <f>#REF!/1000</f>
        <v>#REF!</v>
      </c>
      <c r="G40" s="11" t="e">
        <f t="shared" si="1"/>
        <v>#REF!</v>
      </c>
      <c r="J40" t="s">
        <v>21</v>
      </c>
    </row>
    <row r="41" spans="1:10" x14ac:dyDescent="0.2">
      <c r="A41" s="8">
        <v>2005</v>
      </c>
      <c r="B41" s="2">
        <v>330.25273500000003</v>
      </c>
      <c r="C41" s="2">
        <v>6685.5902650000007</v>
      </c>
      <c r="D41" s="2">
        <v>126608.14202099996</v>
      </c>
      <c r="E41" s="11">
        <f t="shared" si="0"/>
        <v>133.62398502099998</v>
      </c>
      <c r="F41" s="11" t="e">
        <f>#REF!/1000</f>
        <v>#REF!</v>
      </c>
      <c r="G41" s="11" t="e">
        <f t="shared" si="1"/>
        <v>#REF!</v>
      </c>
    </row>
    <row r="42" spans="1:10" x14ac:dyDescent="0.2">
      <c r="A42" s="8">
        <v>2006</v>
      </c>
      <c r="B42" s="2">
        <v>96.447023999999999</v>
      </c>
      <c r="C42" s="2">
        <v>6068.8445569999994</v>
      </c>
      <c r="D42" s="2">
        <v>14891.975125999998</v>
      </c>
      <c r="E42" s="11">
        <f t="shared" si="0"/>
        <v>21.057266706999997</v>
      </c>
      <c r="F42" s="11" t="e">
        <f>#REF!/1000</f>
        <v>#REF!</v>
      </c>
      <c r="G42" s="11" t="e">
        <f t="shared" si="1"/>
        <v>#REF!</v>
      </c>
    </row>
    <row r="43" spans="1:10" x14ac:dyDescent="0.2">
      <c r="A43" s="8">
        <v>2007</v>
      </c>
      <c r="B43" s="2">
        <v>648.7442850000001</v>
      </c>
      <c r="C43" s="2">
        <v>6682.0854129999998</v>
      </c>
      <c r="D43" s="2">
        <v>27347.826013999998</v>
      </c>
      <c r="E43" s="11">
        <f t="shared" si="0"/>
        <v>34.678655712000001</v>
      </c>
      <c r="F43" s="11" t="e">
        <f>#REF!/1000</f>
        <v>#REF!</v>
      </c>
      <c r="G43" s="11" t="e">
        <f t="shared" si="1"/>
        <v>#REF!</v>
      </c>
    </row>
    <row r="44" spans="1:10" x14ac:dyDescent="0.2">
      <c r="A44" s="8">
        <v>2008</v>
      </c>
      <c r="B44" s="2">
        <v>470.02087500000005</v>
      </c>
      <c r="C44" s="2">
        <v>9350.9314030000005</v>
      </c>
      <c r="D44" s="2">
        <v>48863.747321999988</v>
      </c>
      <c r="E44" s="11">
        <f t="shared" si="0"/>
        <v>58.684699599999995</v>
      </c>
      <c r="F44" s="11" t="e">
        <f>#REF!/1000</f>
        <v>#REF!</v>
      </c>
      <c r="G44" s="11" t="e">
        <f t="shared" si="1"/>
        <v>#REF!</v>
      </c>
    </row>
    <row r="45" spans="1:10" x14ac:dyDescent="0.2">
      <c r="A45" s="8">
        <v>2009</v>
      </c>
      <c r="B45" s="2">
        <v>681.45939799999996</v>
      </c>
      <c r="C45" s="2">
        <v>4394.2136609999998</v>
      </c>
      <c r="D45" s="2">
        <v>23944.55123600001</v>
      </c>
      <c r="E45" s="11">
        <f t="shared" si="0"/>
        <v>29.020224295000013</v>
      </c>
      <c r="F45" s="11" t="e">
        <f>#REF!/1000</f>
        <v>#REF!</v>
      </c>
      <c r="G45" s="11" t="e">
        <f t="shared" si="1"/>
        <v>#REF!</v>
      </c>
    </row>
    <row r="46" spans="1:10" x14ac:dyDescent="0.2">
      <c r="A46" s="8">
        <v>2010</v>
      </c>
      <c r="B46" s="2">
        <v>14862.161181999998</v>
      </c>
      <c r="C46" s="2">
        <v>5253.4555990000008</v>
      </c>
      <c r="D46" s="2">
        <v>33319.636354999988</v>
      </c>
      <c r="E46" s="11">
        <f t="shared" si="0"/>
        <v>53.435253135999986</v>
      </c>
      <c r="F46" s="11" t="e">
        <f>#REF!/1000</f>
        <v>#REF!</v>
      </c>
      <c r="G46" s="11" t="e">
        <f t="shared" si="1"/>
        <v>#REF!</v>
      </c>
    </row>
    <row r="47" spans="1:10" x14ac:dyDescent="0.2">
      <c r="A47" s="8">
        <v>2011</v>
      </c>
      <c r="B47" s="2">
        <v>57219.831639999997</v>
      </c>
      <c r="C47" s="2">
        <v>6856.1084119999996</v>
      </c>
      <c r="D47" s="2">
        <v>70273.695546000032</v>
      </c>
      <c r="E47" s="11">
        <f t="shared" si="0"/>
        <v>134.34963559800002</v>
      </c>
      <c r="F47" s="11" t="e">
        <f>#REF!/1000</f>
        <v>#REF!</v>
      </c>
      <c r="G47" s="11" t="e">
        <f t="shared" si="1"/>
        <v>#REF!</v>
      </c>
    </row>
    <row r="48" spans="1:10" x14ac:dyDescent="0.2">
      <c r="A48" s="8">
        <v>2012</v>
      </c>
      <c r="B48" s="2">
        <v>1787.9460859999999</v>
      </c>
      <c r="C48" s="2">
        <v>6145.720215999997</v>
      </c>
      <c r="D48" s="2">
        <v>67931.003597000032</v>
      </c>
      <c r="E48" s="11">
        <f t="shared" si="0"/>
        <v>75.864669899000035</v>
      </c>
      <c r="F48" s="11" t="e">
        <f>#REF!/1000</f>
        <v>#REF!</v>
      </c>
      <c r="G48" s="11" t="e">
        <f t="shared" si="1"/>
        <v>#REF!</v>
      </c>
    </row>
    <row r="49" spans="1:7" x14ac:dyDescent="0.2">
      <c r="A49" s="8">
        <v>2013</v>
      </c>
      <c r="B49" s="2">
        <v>46.360664999999997</v>
      </c>
      <c r="C49" s="2">
        <v>7967.8410929999982</v>
      </c>
      <c r="D49" s="2">
        <v>36852.03408100002</v>
      </c>
      <c r="E49" s="11">
        <f>SUM(B49:D49)/1000</f>
        <v>44.866235839000012</v>
      </c>
      <c r="F49" s="11" t="e">
        <f>#REF!/1000</f>
        <v>#REF!</v>
      </c>
      <c r="G49" s="11" t="e">
        <f t="shared" si="1"/>
        <v>#REF!</v>
      </c>
    </row>
    <row r="50" spans="1:7" x14ac:dyDescent="0.2">
      <c r="A50" s="8">
        <v>2014</v>
      </c>
      <c r="B50" s="2">
        <v>317.20134699999994</v>
      </c>
      <c r="C50" s="2">
        <v>7136.1053890000012</v>
      </c>
      <c r="D50" s="2">
        <v>29058.045556000005</v>
      </c>
      <c r="E50" s="11">
        <f t="shared" si="0"/>
        <v>36.511352292000005</v>
      </c>
      <c r="F50" s="11" t="e">
        <f>#REF!/1000</f>
        <v>#REF!</v>
      </c>
      <c r="G50" s="11" t="e">
        <f t="shared" si="1"/>
        <v>#REF!</v>
      </c>
    </row>
    <row r="51" spans="1:7" x14ac:dyDescent="0.2">
      <c r="A51" s="8">
        <v>2015</v>
      </c>
      <c r="B51" s="2">
        <v>516.62949000000003</v>
      </c>
      <c r="C51" s="2">
        <v>9378.567688000001</v>
      </c>
      <c r="D51" s="2">
        <v>27550.273883000005</v>
      </c>
      <c r="E51" s="11">
        <f t="shared" ref="E51:E52" si="2">SUM(B51:D51)/1000</f>
        <v>37.445471061000006</v>
      </c>
      <c r="F51" s="11" t="e">
        <f>#REF!/1000</f>
        <v>#REF!</v>
      </c>
      <c r="G51" s="11" t="e">
        <f t="shared" ref="G51:G52" si="3">E51-F51</f>
        <v>#REF!</v>
      </c>
    </row>
    <row r="52" spans="1:7" x14ac:dyDescent="0.2">
      <c r="A52" s="8">
        <v>2016</v>
      </c>
      <c r="B52" s="3">
        <v>8996.1603730000006</v>
      </c>
      <c r="C52" s="3">
        <v>6857.4473270000008</v>
      </c>
      <c r="D52" s="3">
        <v>35487.255354999987</v>
      </c>
      <c r="E52" s="11">
        <f t="shared" si="2"/>
        <v>51.340863054999986</v>
      </c>
      <c r="F52" s="11" t="e">
        <f>#REF!/1000</f>
        <v>#REF!</v>
      </c>
      <c r="G52" s="11" t="e">
        <f t="shared" si="3"/>
        <v>#REF!</v>
      </c>
    </row>
    <row r="53" spans="1:7" x14ac:dyDescent="0.2">
      <c r="B53" s="2"/>
      <c r="C53" s="2"/>
      <c r="D53" s="10"/>
      <c r="E53" s="2"/>
    </row>
    <row r="54" spans="1:7" x14ac:dyDescent="0.2">
      <c r="B54" s="2"/>
      <c r="C54" s="2"/>
      <c r="D54" s="2"/>
      <c r="E54" s="2"/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"/>
  <sheetViews>
    <sheetView zoomScale="130" zoomScaleNormal="130" workbookViewId="0">
      <selection activeCell="D3" sqref="D3"/>
    </sheetView>
  </sheetViews>
  <sheetFormatPr defaultRowHeight="12.75" x14ac:dyDescent="0.2"/>
  <sheetData>
    <row r="2" spans="1:5" ht="15" x14ac:dyDescent="0.2">
      <c r="A2" s="13"/>
      <c r="D2" t="s">
        <v>31</v>
      </c>
    </row>
    <row r="3" spans="1:5" x14ac:dyDescent="0.2">
      <c r="D3" s="17" t="s">
        <v>63</v>
      </c>
    </row>
    <row r="13" spans="1:5" x14ac:dyDescent="0.2">
      <c r="D13" t="s">
        <v>25</v>
      </c>
      <c r="E13" t="s">
        <v>30</v>
      </c>
    </row>
    <row r="14" spans="1:5" x14ac:dyDescent="0.2">
      <c r="C14" t="s">
        <v>26</v>
      </c>
      <c r="D14" s="16">
        <v>0.95257999999999998</v>
      </c>
      <c r="E14">
        <v>4</v>
      </c>
    </row>
    <row r="15" spans="1:5" x14ac:dyDescent="0.2">
      <c r="C15" t="s">
        <v>27</v>
      </c>
      <c r="D15" s="16">
        <v>4.8726500000000001</v>
      </c>
      <c r="E15">
        <v>6</v>
      </c>
    </row>
    <row r="16" spans="1:5" x14ac:dyDescent="0.2">
      <c r="C16" t="s">
        <v>28</v>
      </c>
      <c r="D16" s="16">
        <v>7.4109000000000007</v>
      </c>
      <c r="E16">
        <v>15</v>
      </c>
    </row>
    <row r="17" spans="3:5" x14ac:dyDescent="0.2">
      <c r="C17" t="s">
        <v>29</v>
      </c>
      <c r="D17" s="16">
        <v>8.0955700000000004</v>
      </c>
      <c r="E17">
        <v>20</v>
      </c>
    </row>
    <row r="18" spans="3:5" x14ac:dyDescent="0.2">
      <c r="D18" s="16"/>
    </row>
    <row r="19" spans="3:5" x14ac:dyDescent="0.2">
      <c r="D19" s="16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1"/>
  <sheetViews>
    <sheetView workbookViewId="0">
      <selection activeCell="D3" sqref="D3"/>
    </sheetView>
  </sheetViews>
  <sheetFormatPr defaultRowHeight="12.75" x14ac:dyDescent="0.2"/>
  <cols>
    <col min="4" max="7" width="0" hidden="1" customWidth="1"/>
  </cols>
  <sheetData>
    <row r="1" spans="2:7" x14ac:dyDescent="0.2">
      <c r="C1" t="s">
        <v>17</v>
      </c>
    </row>
    <row r="2" spans="2:7" x14ac:dyDescent="0.2">
      <c r="C2" s="17" t="s">
        <v>64</v>
      </c>
    </row>
    <row r="6" spans="2:7" x14ac:dyDescent="0.2">
      <c r="B6" s="20"/>
      <c r="C6" s="20" t="s">
        <v>7</v>
      </c>
      <c r="D6" t="s">
        <v>32</v>
      </c>
      <c r="E6" t="s">
        <v>16</v>
      </c>
      <c r="F6" t="s">
        <v>33</v>
      </c>
      <c r="G6" t="s">
        <v>34</v>
      </c>
    </row>
    <row r="7" spans="2:7" x14ac:dyDescent="0.2">
      <c r="B7" s="20" t="s">
        <v>35</v>
      </c>
      <c r="C7" s="21">
        <v>0.70463999999999993</v>
      </c>
      <c r="D7" t="s">
        <v>36</v>
      </c>
      <c r="E7" t="s">
        <v>9</v>
      </c>
      <c r="F7">
        <v>704.64</v>
      </c>
      <c r="G7">
        <v>891.95</v>
      </c>
    </row>
    <row r="8" spans="2:7" x14ac:dyDescent="0.2">
      <c r="B8" s="20" t="s">
        <v>37</v>
      </c>
      <c r="C8" s="21">
        <v>0.91864999999999997</v>
      </c>
      <c r="D8" t="s">
        <v>38</v>
      </c>
      <c r="E8" t="s">
        <v>9</v>
      </c>
      <c r="F8">
        <v>918.65</v>
      </c>
      <c r="G8">
        <v>1200</v>
      </c>
    </row>
    <row r="9" spans="2:7" x14ac:dyDescent="0.2">
      <c r="B9" s="20" t="s">
        <v>39</v>
      </c>
      <c r="C9" s="21">
        <v>0.93332999999999999</v>
      </c>
      <c r="D9" t="s">
        <v>40</v>
      </c>
      <c r="E9" t="s">
        <v>9</v>
      </c>
      <c r="F9">
        <v>933.33</v>
      </c>
      <c r="G9">
        <v>1418.2</v>
      </c>
    </row>
    <row r="10" spans="2:7" x14ac:dyDescent="0.2">
      <c r="B10" s="20" t="s">
        <v>41</v>
      </c>
      <c r="C10" s="21">
        <v>1.07636</v>
      </c>
      <c r="D10" t="s">
        <v>42</v>
      </c>
      <c r="E10" t="s">
        <v>23</v>
      </c>
      <c r="F10">
        <v>1076.3599999999999</v>
      </c>
      <c r="G10">
        <v>3746.15</v>
      </c>
    </row>
    <row r="11" spans="2:7" x14ac:dyDescent="0.2">
      <c r="B11" s="20" t="s">
        <v>43</v>
      </c>
      <c r="C11" s="21">
        <v>1.20434</v>
      </c>
      <c r="D11" t="s">
        <v>44</v>
      </c>
      <c r="E11" t="s">
        <v>9</v>
      </c>
      <c r="F11">
        <v>1204.3399999999999</v>
      </c>
      <c r="G11">
        <v>1661.16</v>
      </c>
    </row>
    <row r="12" spans="2:7" x14ac:dyDescent="0.2">
      <c r="B12" s="20" t="s">
        <v>46</v>
      </c>
      <c r="C12" s="21">
        <v>1.27172</v>
      </c>
      <c r="D12" t="s">
        <v>45</v>
      </c>
      <c r="E12" t="s">
        <v>9</v>
      </c>
      <c r="F12">
        <v>1271.72</v>
      </c>
      <c r="G12">
        <v>1434.76</v>
      </c>
    </row>
    <row r="13" spans="2:7" x14ac:dyDescent="0.2">
      <c r="B13" s="20" t="s">
        <v>46</v>
      </c>
      <c r="C13" s="21">
        <v>1.38259</v>
      </c>
      <c r="D13" t="s">
        <v>47</v>
      </c>
      <c r="E13" t="s">
        <v>9</v>
      </c>
      <c r="F13">
        <v>1382.59</v>
      </c>
      <c r="G13">
        <v>2869.52</v>
      </c>
    </row>
    <row r="14" spans="2:7" x14ac:dyDescent="0.2">
      <c r="B14" s="20" t="s">
        <v>48</v>
      </c>
      <c r="C14" s="21">
        <v>1.5047200000000001</v>
      </c>
      <c r="D14" t="s">
        <v>49</v>
      </c>
      <c r="E14" t="s">
        <v>9</v>
      </c>
      <c r="F14">
        <v>1504.72</v>
      </c>
      <c r="G14">
        <v>2314.96</v>
      </c>
    </row>
    <row r="15" spans="2:7" x14ac:dyDescent="0.2">
      <c r="B15" s="20" t="s">
        <v>50</v>
      </c>
      <c r="C15" s="21">
        <v>2.7820800000000001</v>
      </c>
      <c r="D15" t="s">
        <v>51</v>
      </c>
      <c r="E15" t="s">
        <v>24</v>
      </c>
      <c r="F15">
        <v>2782.08</v>
      </c>
      <c r="G15">
        <v>3952.51</v>
      </c>
    </row>
    <row r="16" spans="2:7" x14ac:dyDescent="0.2">
      <c r="B16" s="20" t="s">
        <v>52</v>
      </c>
      <c r="C16" s="21">
        <v>2.9962800000000001</v>
      </c>
      <c r="D16" t="s">
        <v>53</v>
      </c>
      <c r="E16" t="s">
        <v>9</v>
      </c>
      <c r="F16">
        <v>2996.28</v>
      </c>
      <c r="G16">
        <v>4582.55</v>
      </c>
    </row>
    <row r="41" spans="10:10" x14ac:dyDescent="0.2">
      <c r="J41" s="23" t="s">
        <v>62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1"/>
  <sheetViews>
    <sheetView workbookViewId="0">
      <selection activeCell="D3" sqref="D3"/>
    </sheetView>
  </sheetViews>
  <sheetFormatPr defaultRowHeight="12.75" x14ac:dyDescent="0.2"/>
  <cols>
    <col min="1" max="1" width="30.42578125" customWidth="1"/>
    <col min="13" max="13" width="7.140625" customWidth="1"/>
    <col min="14" max="14" width="9.140625" customWidth="1"/>
    <col min="15" max="19" width="9.140625" hidden="1" customWidth="1"/>
    <col min="20" max="20" width="9.140625" customWidth="1"/>
  </cols>
  <sheetData>
    <row r="1" spans="1:16" x14ac:dyDescent="0.2">
      <c r="A1" s="12" t="s">
        <v>18</v>
      </c>
    </row>
    <row r="2" spans="1:16" ht="21" x14ac:dyDescent="0.2">
      <c r="A2" s="18" t="s">
        <v>65</v>
      </c>
      <c r="D2" t="s">
        <v>7</v>
      </c>
      <c r="O2" t="s">
        <v>54</v>
      </c>
      <c r="P2" t="s">
        <v>55</v>
      </c>
    </row>
    <row r="3" spans="1:16" x14ac:dyDescent="0.2">
      <c r="C3" t="s">
        <v>56</v>
      </c>
      <c r="D3" s="16">
        <f>SUM(P3:P12)/1000000</f>
        <v>2.480982</v>
      </c>
      <c r="O3">
        <v>1978</v>
      </c>
      <c r="P3">
        <v>147719</v>
      </c>
    </row>
    <row r="4" spans="1:16" x14ac:dyDescent="0.2">
      <c r="C4" t="s">
        <v>57</v>
      </c>
      <c r="D4" s="16">
        <f>SUM(P13:P22)/1000000</f>
        <v>5.6577729999999997</v>
      </c>
      <c r="O4">
        <v>1979</v>
      </c>
      <c r="P4">
        <v>483281</v>
      </c>
    </row>
    <row r="5" spans="1:16" x14ac:dyDescent="0.2">
      <c r="C5" t="s">
        <v>58</v>
      </c>
      <c r="D5" s="16">
        <f>SUM(P23:P32)/1000000</f>
        <v>25.641760000000001</v>
      </c>
      <c r="O5">
        <v>1980</v>
      </c>
      <c r="P5">
        <v>230414</v>
      </c>
    </row>
    <row r="6" spans="1:16" x14ac:dyDescent="0.2">
      <c r="C6" t="s">
        <v>59</v>
      </c>
      <c r="D6" s="16">
        <f>SUM(P33:P41)/1000000</f>
        <v>21.519745620999998</v>
      </c>
      <c r="E6" s="16">
        <f>D10</f>
        <v>0</v>
      </c>
      <c r="O6">
        <v>1981</v>
      </c>
      <c r="P6">
        <v>127118</v>
      </c>
    </row>
    <row r="7" spans="1:16" x14ac:dyDescent="0.2">
      <c r="O7">
        <v>1982</v>
      </c>
      <c r="P7">
        <v>198296</v>
      </c>
    </row>
    <row r="8" spans="1:16" x14ac:dyDescent="0.2">
      <c r="O8">
        <v>1983</v>
      </c>
      <c r="P8">
        <v>439455</v>
      </c>
    </row>
    <row r="9" spans="1:16" x14ac:dyDescent="0.2">
      <c r="O9">
        <v>1984</v>
      </c>
      <c r="P9">
        <v>254643</v>
      </c>
    </row>
    <row r="10" spans="1:16" x14ac:dyDescent="0.2">
      <c r="B10" t="s">
        <v>60</v>
      </c>
      <c r="C10">
        <v>2016</v>
      </c>
      <c r="D10" s="16"/>
      <c r="O10">
        <v>1985</v>
      </c>
      <c r="P10">
        <v>368239</v>
      </c>
    </row>
    <row r="11" spans="1:16" x14ac:dyDescent="0.2">
      <c r="O11">
        <v>1986</v>
      </c>
      <c r="P11">
        <v>126385</v>
      </c>
    </row>
    <row r="12" spans="1:16" x14ac:dyDescent="0.2">
      <c r="O12">
        <v>1987</v>
      </c>
      <c r="P12">
        <v>105432</v>
      </c>
    </row>
    <row r="13" spans="1:16" x14ac:dyDescent="0.2">
      <c r="O13">
        <v>1988</v>
      </c>
      <c r="P13">
        <v>51023</v>
      </c>
    </row>
    <row r="14" spans="1:16" x14ac:dyDescent="0.2">
      <c r="O14">
        <v>1989</v>
      </c>
      <c r="P14">
        <v>661658</v>
      </c>
    </row>
    <row r="15" spans="1:16" x14ac:dyDescent="0.2">
      <c r="O15">
        <v>1990</v>
      </c>
      <c r="P15">
        <v>167897</v>
      </c>
    </row>
    <row r="16" spans="1:16" x14ac:dyDescent="0.2">
      <c r="O16">
        <v>1991</v>
      </c>
      <c r="P16">
        <v>353682</v>
      </c>
    </row>
    <row r="17" spans="2:19" x14ac:dyDescent="0.2">
      <c r="O17">
        <v>1992</v>
      </c>
      <c r="P17">
        <v>710225</v>
      </c>
    </row>
    <row r="18" spans="2:19" x14ac:dyDescent="0.2">
      <c r="O18">
        <v>1993</v>
      </c>
      <c r="P18">
        <v>659059</v>
      </c>
    </row>
    <row r="19" spans="2:19" x14ac:dyDescent="0.2">
      <c r="O19">
        <v>1994</v>
      </c>
      <c r="P19">
        <v>411075</v>
      </c>
    </row>
    <row r="20" spans="2:19" x14ac:dyDescent="0.2">
      <c r="O20">
        <v>1995</v>
      </c>
      <c r="P20">
        <v>1295578</v>
      </c>
      <c r="S20" s="22">
        <v>452569.54700000002</v>
      </c>
    </row>
    <row r="21" spans="2:19" x14ac:dyDescent="0.2">
      <c r="O21">
        <v>1996</v>
      </c>
      <c r="P21">
        <v>828039</v>
      </c>
      <c r="S21" s="22">
        <v>2101507.4470000002</v>
      </c>
    </row>
    <row r="22" spans="2:19" x14ac:dyDescent="0.2">
      <c r="O22">
        <v>1997</v>
      </c>
      <c r="P22">
        <v>519537</v>
      </c>
      <c r="S22" s="22">
        <v>294575.37900000002</v>
      </c>
    </row>
    <row r="23" spans="2:19" x14ac:dyDescent="0.2">
      <c r="B23" t="s">
        <v>60</v>
      </c>
      <c r="C23" t="s">
        <v>61</v>
      </c>
      <c r="O23">
        <v>1998</v>
      </c>
      <c r="P23">
        <v>886352</v>
      </c>
      <c r="S23" s="22">
        <v>276084.24800000002</v>
      </c>
    </row>
    <row r="24" spans="2:19" x14ac:dyDescent="0.2">
      <c r="O24">
        <v>1999</v>
      </c>
      <c r="P24">
        <v>754955</v>
      </c>
    </row>
    <row r="25" spans="2:19" x14ac:dyDescent="0.2">
      <c r="O25">
        <v>2000</v>
      </c>
      <c r="P25">
        <v>251721</v>
      </c>
    </row>
    <row r="26" spans="2:19" x14ac:dyDescent="0.2">
      <c r="O26">
        <v>2001</v>
      </c>
      <c r="P26">
        <v>1276957</v>
      </c>
    </row>
    <row r="27" spans="2:19" x14ac:dyDescent="0.2">
      <c r="O27">
        <v>2002</v>
      </c>
      <c r="P27">
        <v>433649</v>
      </c>
    </row>
    <row r="28" spans="2:19" x14ac:dyDescent="0.2">
      <c r="O28">
        <v>2003</v>
      </c>
      <c r="P28">
        <v>780776</v>
      </c>
    </row>
    <row r="29" spans="2:19" x14ac:dyDescent="0.2">
      <c r="O29">
        <v>2004</v>
      </c>
      <c r="P29">
        <v>2232421</v>
      </c>
    </row>
    <row r="30" spans="2:19" x14ac:dyDescent="0.2">
      <c r="O30">
        <v>2005</v>
      </c>
      <c r="P30">
        <v>17770118</v>
      </c>
    </row>
    <row r="31" spans="2:19" x14ac:dyDescent="0.2">
      <c r="O31">
        <v>2006</v>
      </c>
      <c r="P31">
        <v>640797</v>
      </c>
    </row>
    <row r="32" spans="2:19" x14ac:dyDescent="0.2">
      <c r="O32">
        <v>2007</v>
      </c>
      <c r="P32">
        <v>614014</v>
      </c>
    </row>
    <row r="33" spans="15:16" x14ac:dyDescent="0.2">
      <c r="O33">
        <v>2008</v>
      </c>
      <c r="P33">
        <v>3487967</v>
      </c>
    </row>
    <row r="34" spans="15:16" x14ac:dyDescent="0.2">
      <c r="O34">
        <v>2009</v>
      </c>
      <c r="P34">
        <v>779898</v>
      </c>
    </row>
    <row r="35" spans="15:16" x14ac:dyDescent="0.2">
      <c r="O35">
        <v>2010</v>
      </c>
      <c r="P35">
        <v>773575</v>
      </c>
    </row>
    <row r="36" spans="15:16" x14ac:dyDescent="0.2">
      <c r="O36">
        <v>2011</v>
      </c>
      <c r="P36">
        <v>2427274</v>
      </c>
    </row>
    <row r="37" spans="15:16" x14ac:dyDescent="0.2">
      <c r="O37">
        <v>2012</v>
      </c>
      <c r="P37">
        <v>9266395</v>
      </c>
    </row>
    <row r="38" spans="15:16" x14ac:dyDescent="0.2">
      <c r="O38">
        <v>2013</v>
      </c>
      <c r="P38">
        <v>491415</v>
      </c>
    </row>
    <row r="39" spans="15:16" x14ac:dyDescent="0.2">
      <c r="O39">
        <v>2014</v>
      </c>
      <c r="P39">
        <v>376648</v>
      </c>
    </row>
    <row r="40" spans="15:16" x14ac:dyDescent="0.2">
      <c r="O40">
        <v>2015</v>
      </c>
      <c r="P40">
        <v>791837</v>
      </c>
    </row>
    <row r="41" spans="15:16" x14ac:dyDescent="0.2">
      <c r="O41">
        <v>2016</v>
      </c>
      <c r="P41">
        <f>SUM(S20:S23)</f>
        <v>3124736.6210000003</v>
      </c>
    </row>
  </sheetData>
  <pageMargins left="0.7" right="0.7" top="0.75" bottom="0.75" header="0.3" footer="0.3"/>
  <pageSetup orientation="portrait" copies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d6b3294d-d0ac-402f-8738-58b01d6ec124">CCC@0d73ef1f-5d73-4c30-a0df-2afaecdb2686</_dlc_DocId>
    <TaxCatchAll xmlns="d6b3294d-d0ac-402f-8738-58b01d6ec124">
      <Value>81</Value>
      <Value>4</Value>
      <Value>338</Value>
      <Value>1</Value>
      <Value>2</Value>
    </TaxCatchAll>
    <_dlc_DocIdUrl xmlns="d6b3294d-d0ac-402f-8738-58b01d6ec124">
      <Url>https://shp.swissre.com/teams/erc/_layouts/15/DocIdRedir.aspx?ID=CCC%400d73ef1f-5d73-4c30-a0df-2afaecdb2686</Url>
      <Description>CCC@0d73ef1f-5d73-4c30-a0df-2afaecdb2686</Description>
    </_dlc_DocIdUrl>
    <pd051af8d29f4c0e91469d6c773230a6 xmlns="48a815f4-3858-4620-8a98-10ba965b75d7">
      <Terms xmlns="http://schemas.microsoft.com/office/infopath/2007/PartnerControls">
        <TermInfo xmlns="http://schemas.microsoft.com/office/infopath/2007/PartnerControls">
          <TermName xmlns="http://schemas.microsoft.com/office/infopath/2007/PartnerControls">sigma</TermName>
          <TermId xmlns="http://schemas.microsoft.com/office/infopath/2007/PartnerControls">f87bc7b1-a393-4557-9d86-d706cad10328</TermId>
        </TermInfo>
      </Terms>
    </pd051af8d29f4c0e91469d6c773230a6>
    <SRAMCalendarYear_0 xmlns="d6b3294d-d0ac-402f-8738-58b01d6ec124">
      <Terms xmlns="http://schemas.microsoft.com/office/infopath/2007/PartnerControls">
        <TermInfo xmlns="http://schemas.microsoft.com/office/infopath/2007/PartnerControls">
          <TermName xmlns="http://schemas.microsoft.com/office/infopath/2007/PartnerControls">2019</TermName>
          <TermId xmlns="http://schemas.microsoft.com/office/infopath/2007/PartnerControls">77e4b42f-a518-462d-b165-6307a2a2f637</TermId>
        </TermInfo>
      </Terms>
    </SRAMCalendarYear_0>
    <o1b2fc292e8c43df83a409118868d05a xmlns="48a815f4-3858-4620-8a98-10ba965b75d7">
      <Terms xmlns="http://schemas.microsoft.com/office/infopath/2007/PartnerControls"/>
    </o1b2fc292e8c43df83a409118868d05a>
    <Type_x0020_of_x0020_file xmlns="48a815f4-3858-4620-8a98-10ba965b75d7">Tables &amp; figures</Type_x0020_of_x0020_file>
    <Publication_x0020_date xmlns="48a815f4-3858-4620-8a98-10ba965b75d7" xsi:nil="true"/>
    <Region xmlns="48a815f4-3858-4620-8a98-10ba965b75d7" xsi:nil="true"/>
    <l5252960f50744f1b6750a5cb24f1959 xmlns="48a815f4-3858-4620-8a98-10ba965b75d7">
      <Terms xmlns="http://schemas.microsoft.com/office/infopath/2007/PartnerControls"/>
    </l5252960f50744f1b6750a5cb24f1959>
    <Number xmlns="48a815f4-3858-4620-8a98-10ba965b75d7">2</Number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sigma" ma:contentTypeID="0x010100C47877D1DBBD764D83A50F59CB29A69E003FAA29D1EB2EC14FB4A39D0F1B0A9EA1" ma:contentTypeVersion="15" ma:contentTypeDescription="Word document for sigma" ma:contentTypeScope="" ma:versionID="70742da8ce4ffedba07d42429d4a318b">
  <xsd:schema xmlns:xsd="http://www.w3.org/2001/XMLSchema" xmlns:xs="http://www.w3.org/2001/XMLSchema" xmlns:p="http://schemas.microsoft.com/office/2006/metadata/properties" xmlns:ns2="d6b3294d-d0ac-402f-8738-58b01d6ec124" xmlns:ns3="48a815f4-3858-4620-8a98-10ba965b75d7" targetNamespace="http://schemas.microsoft.com/office/2006/metadata/properties" ma:root="true" ma:fieldsID="2dfae9463ec76d6cd94e0d70fd288d55" ns2:_="" ns3:_="">
    <xsd:import namespace="d6b3294d-d0ac-402f-8738-58b01d6ec124"/>
    <xsd:import namespace="48a815f4-3858-4620-8a98-10ba965b75d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Type_x0020_of_x0020_file"/>
                <xsd:element ref="ns2:TaxCatchAll" minOccurs="0"/>
                <xsd:element ref="ns2:TaxCatchAllLabel" minOccurs="0"/>
                <xsd:element ref="ns3:l5252960f50744f1b6750a5cb24f1959" minOccurs="0"/>
                <xsd:element ref="ns3:Region" minOccurs="0"/>
                <xsd:element ref="ns3:o1b2fc292e8c43df83a409118868d05a" minOccurs="0"/>
                <xsd:element ref="ns3:pd051af8d29f4c0e91469d6c773230a6" minOccurs="0"/>
                <xsd:element ref="ns3:Publication_x0020_date" minOccurs="0"/>
                <xsd:element ref="ns2:SRAMCalendarYear_0" minOccurs="0"/>
                <xsd:element ref="ns3: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2" nillable="true" ma:displayName="Taxonomy Catch All Column" ma:hidden="true" ma:list="{c0f30b16-4802-487f-830d-5da760bb0c93}" ma:internalName="TaxCatchAll" ma:showField="CatchAllData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c0f30b16-4802-487f-830d-5da760bb0c93}" ma:internalName="TaxCatchAllLabel" ma:readOnly="true" ma:showField="CatchAllDataLabel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RAMCalendarYear_0" ma:index="23" nillable="true" ma:taxonomy="true" ma:internalName="SRAMCalendarYear_0" ma:taxonomyFieldName="SRAMCalendarYear" ma:displayName="Calendar Year" ma:indexed="true" ma:default="" ma:fieldId="{c8367f4c-2822-4e9d-bc45-d090842fbedc}" ma:sspId="9226726e-5b69-4776-8c72-b34c3fea79d5" ma:termSetId="a37ddf6b-8011-4695-9e11-85ffe2fd0b6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15f4-3858-4620-8a98-10ba965b75d7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11" ma:displayName="Type of file" ma:format="Dropdown" ma:indexed="true" ma:internalName="Type_x0020_of_x0020_file">
      <xsd:simpleType>
        <xsd:union memberTypes="dms:Text">
          <xsd:simpleType>
            <xsd:restriction base="dms:Choice">
              <xsd:enumeration value="Data"/>
              <xsd:enumeration value="Data &amp; forecasts"/>
              <xsd:enumeration value="Data &amp; forecast check"/>
              <xsd:enumeration value="Data &amp; forecast documentation"/>
              <xsd:enumeration value="Draft"/>
              <xsd:enumeration value="EB/Cover letter"/>
              <xsd:enumeration value="Infographic"/>
              <xsd:enumeration value="Internet files"/>
              <xsd:enumeration value="Media coverage"/>
              <xsd:enumeration value="News releases"/>
              <xsd:enumeration value="Outline"/>
              <xsd:enumeration value="Planning &amp; admin"/>
              <xsd:enumeration value="Podcast"/>
              <xsd:enumeration value="Presentation"/>
              <xsd:enumeration value="Requests"/>
              <xsd:enumeration value="Reference"/>
              <xsd:enumeration value="Research"/>
              <xsd:enumeration value="Social media"/>
              <xsd:enumeration value="Tables &amp; figures"/>
              <xsd:enumeration value="Text"/>
              <xsd:enumeration value="Translation"/>
            </xsd:restriction>
          </xsd:simpleType>
        </xsd:union>
      </xsd:simpleType>
    </xsd:element>
    <xsd:element name="l5252960f50744f1b6750a5cb24f1959" ma:index="15" nillable="true" ma:taxonomy="true" ma:internalName="l5252960f50744f1b6750a5cb24f1959" ma:taxonomyFieldName="ER_x0026_C_x0020_topic" ma:displayName="ER&amp;C topic" ma:default="" ma:fieldId="{55252960-f507-44f1-b675-0a5cb24f1959}" ma:taxonomyMulti="true" ma:sspId="9226726e-5b69-4776-8c72-b34c3fea79d5" ma:termSetId="01d8eda2-c9e5-40ce-aa9c-3d5ba2b5bb5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Region" ma:index="16" nillable="true" ma:displayName="Region" ma:format="Dropdown" ma:indexed="true" ma:internalName="Region">
      <xsd:simpleType>
        <xsd:union memberTypes="dms:Text">
          <xsd:simpleType>
            <xsd:restriction base="dms:Choice">
              <xsd:enumeration value="Africa"/>
              <xsd:enumeration value="Asia-Pacific"/>
              <xsd:enumeration value="Eastern Europe"/>
              <xsd:enumeration value="Latin America"/>
              <xsd:enumeration value="Middle East"/>
              <xsd:enumeration value="North America"/>
              <xsd:enumeration value="Rest of"/>
              <xsd:enumeration value="Western Europe"/>
              <xsd:enumeration value="World"/>
              <xsd:enumeration value="Advanced markets"/>
              <xsd:enumeration value="Emerging markets"/>
            </xsd:restriction>
          </xsd:simpleType>
        </xsd:union>
      </xsd:simpleType>
    </xsd:element>
    <xsd:element name="o1b2fc292e8c43df83a409118868d05a" ma:index="18" nillable="true" ma:taxonomy="true" ma:internalName="o1b2fc292e8c43df83a409118868d05a" ma:taxonomyFieldName="country_x0020_and_x0020_regions" ma:displayName="Country" ma:default="" ma:fieldId="{81b2fc29-2e8c-43df-83a4-09118868d05a}" ma:taxonomyMulti="true" ma:sspId="9226726e-5b69-4776-8c72-b34c3fea79d5" ma:termSetId="15384b25-b588-43a2-832d-49780552eb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051af8d29f4c0e91469d6c773230a6" ma:index="20" nillable="true" ma:taxonomy="true" ma:internalName="pd051af8d29f4c0e91469d6c773230a6" ma:taxonomyFieldName="Project_n" ma:displayName="Project" ma:indexed="true" ma:default="" ma:fieldId="{9d051af8-d29f-4c0e-9146-9d6c773230a6}" ma:sspId="9226726e-5b69-4776-8c72-b34c3fea79d5" ma:termSetId="1b59c3fc-0cee-451f-9822-2efdc12cd3ec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ublication_x0020_date" ma:index="22" nillable="true" ma:displayName="Publication date" ma:format="DateOnly" ma:internalName="Publication_x0020_date">
      <xsd:simpleType>
        <xsd:restriction base="dms:DateTime"/>
      </xsd:simpleType>
    </xsd:element>
    <xsd:element name="Number" ma:index="25" nillable="true" ma:displayName="Sigma Number" ma:decimals="0" ma:description="Sigma No" ma:internalName="Number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55D4A4-BEFF-4131-9E12-BD873D7AFB26}">
  <ds:schemaRefs>
    <ds:schemaRef ds:uri="http://schemas.microsoft.com/office/2006/documentManagement/types"/>
    <ds:schemaRef ds:uri="d6b3294d-d0ac-402f-8738-58b01d6ec124"/>
    <ds:schemaRef ds:uri="http://schemas.microsoft.com/office/infopath/2007/PartnerControls"/>
    <ds:schemaRef ds:uri="48a815f4-3858-4620-8a98-10ba965b75d7"/>
    <ds:schemaRef ds:uri="http://www.w3.org/XML/1998/namespace"/>
    <ds:schemaRef ds:uri="http://purl.org/dc/terms/"/>
    <ds:schemaRef ds:uri="http://purl.org/dc/dcmitype/"/>
    <ds:schemaRef ds:uri="http://purl.org/dc/elements/1.1/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61F3D5BF-FF2F-4F8C-A2CF-635F33D9A341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0266CEF5-212C-4892-AEEE-6F18F34DD7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b3294d-d0ac-402f-8738-58b01d6ec124"/>
    <ds:schemaRef ds:uri="48a815f4-3858-4620-8a98-10ba965b75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F66D7DA-BF1D-40B4-B54F-0A21285E74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Fig1_Number_of_events</vt:lpstr>
      <vt:lpstr>Figure 5</vt:lpstr>
      <vt:lpstr>Figure 5 (2)</vt:lpstr>
      <vt:lpstr>Figure 5 (3)</vt:lpstr>
      <vt:lpstr>Fig4_Insured vs Uninsured losse</vt:lpstr>
      <vt:lpstr>Fig 5</vt:lpstr>
      <vt:lpstr>Fig 6</vt:lpstr>
      <vt:lpstr>Fig 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Lucia Bevere</dc:creator>
  <cp:lastModifiedBy>Christian Hasenkamp</cp:lastModifiedBy>
  <cp:lastPrinted>2019-03-28T17:46:47Z</cp:lastPrinted>
  <dcterms:created xsi:type="dcterms:W3CDTF">1999-02-12T09:13:11Z</dcterms:created>
  <dcterms:modified xsi:type="dcterms:W3CDTF">2019-04-09T11:49:57Z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RGlobalContentCategoryRecord">
    <vt:lpwstr>1;#Not Assigned|318c67c1-b170-4dae-8074-50e96d194e3d</vt:lpwstr>
  </property>
  <property fmtid="{D5CDD505-2E9C-101B-9397-08002B2CF9AE}" pid="3" name="SRGlobalContentCategoryRecord_0">
    <vt:lpwstr>Not Assigned|318c67c1-b170-4dae-8074-50e96d194e3d</vt:lpwstr>
  </property>
  <property fmtid="{D5CDD505-2E9C-101B-9397-08002B2CF9AE}" pid="4" name="ContentTypeId">
    <vt:lpwstr>0x010100C47877D1DBBD764D83A50F59CB29A69E003FAA29D1EB2EC14FB4A39D0F1B0A9EA1</vt:lpwstr>
  </property>
  <property fmtid="{D5CDD505-2E9C-101B-9397-08002B2CF9AE}" pid="5" name="SRGlobalCountry_0">
    <vt:lpwstr>Not Assigned|83fc62bf-0a64-4b05-ab69-4a8bf9950dcb</vt:lpwstr>
  </property>
  <property fmtid="{D5CDD505-2E9C-101B-9397-08002B2CF9AE}" pid="6" name="SRGlobalCountry">
    <vt:lpwstr>2;#Not Assigned|83fc62bf-0a64-4b05-ab69-4a8bf9950dcb</vt:lpwstr>
  </property>
  <property fmtid="{D5CDD505-2E9C-101B-9397-08002B2CF9AE}" pid="7" name="_dlc_DocIdItemGuid">
    <vt:lpwstr>0d73ef1f-5d73-4c30-a0df-2afaecdb2686</vt:lpwstr>
  </property>
  <property fmtid="{D5CDD505-2E9C-101B-9397-08002B2CF9AE}" pid="8" name="Number">
    <vt:r8>1</vt:r8>
  </property>
  <property fmtid="{D5CDD505-2E9C-101B-9397-08002B2CF9AE}" pid="9" name="_docset_NoMedatataSyncRequired">
    <vt:lpwstr>False</vt:lpwstr>
  </property>
  <property fmtid="{D5CDD505-2E9C-101B-9397-08002B2CF9AE}" pid="10" name="SRAMCalendarYear">
    <vt:lpwstr>338;#2019|77e4b42f-a518-462d-b165-6307a2a2f637</vt:lpwstr>
  </property>
  <property fmtid="{D5CDD505-2E9C-101B-9397-08002B2CF9AE}" pid="11" name="Project_n">
    <vt:lpwstr>81;#sigma|f87bc7b1-a393-4557-9d86-d706cad10328</vt:lpwstr>
  </property>
  <property fmtid="{D5CDD505-2E9C-101B-9397-08002B2CF9AE}" pid="12" name="ER&amp;C topic">
    <vt:lpwstr/>
  </property>
  <property fmtid="{D5CDD505-2E9C-101B-9397-08002B2CF9AE}" pid="13" name="country and regions">
    <vt:lpwstr/>
  </property>
  <property fmtid="{D5CDD505-2E9C-101B-9397-08002B2CF9AE}" pid="14" name="Month">
    <vt:lpwstr/>
  </property>
  <property fmtid="{D5CDD505-2E9C-101B-9397-08002B2CF9AE}" pid="15" name="{A44787D4-0540-4523-9961-78E4036D8C6D}">
    <vt:lpwstr>{5445CB64-FFCD-4088-B836-CB3F39D9357D}</vt:lpwstr>
  </property>
  <property fmtid="{D5CDD505-2E9C-101B-9397-08002B2CF9AE}" pid="16" name="SRGlobalInformationClassification_0">
    <vt:lpwstr>Confidential|7807a50b-0a22-46d2-870e-934dc4cb1339</vt:lpwstr>
  </property>
  <property fmtid="{D5CDD505-2E9C-101B-9397-08002B2CF9AE}" pid="17" name="SRGlobalInformationClassification">
    <vt:lpwstr>4;#Confidential|7807a50b-0a22-46d2-870e-934dc4cb1339</vt:lpwstr>
  </property>
  <property fmtid="{D5CDD505-2E9C-101B-9397-08002B2CF9AE}" pid="18" name="ourspace group">
    <vt:lpwstr>, </vt:lpwstr>
  </property>
  <property fmtid="{D5CDD505-2E9C-101B-9397-08002B2CF9AE}" pid="19" name="mea738865d814c51bd3fda5be74c2494">
    <vt:lpwstr/>
  </property>
  <property fmtid="{D5CDD505-2E9C-101B-9397-08002B2CF9AE}" pid="20" name="SRAMProjectTopic_0">
    <vt:lpwstr/>
  </property>
  <property fmtid="{D5CDD505-2E9C-101B-9397-08002B2CF9AE}" pid="21" name="SRAMProjectPhase">
    <vt:lpwstr/>
  </property>
  <property fmtid="{D5CDD505-2E9C-101B-9397-08002B2CF9AE}" pid="22" name="o1f5dcf819894c5982d39d32447d60b6">
    <vt:lpwstr/>
  </property>
  <property fmtid="{D5CDD505-2E9C-101B-9397-08002B2CF9AE}" pid="23" name="SRAMProjectTopic">
    <vt:lpwstr/>
  </property>
  <property fmtid="{D5CDD505-2E9C-101B-9397-08002B2CF9AE}" pid="24" name="Admin file type">
    <vt:lpwstr/>
  </property>
  <property fmtid="{D5CDD505-2E9C-101B-9397-08002B2CF9AE}" pid="25" name="ib203725032c47dd87d0f6f3b0c17732">
    <vt:lpwstr/>
  </property>
  <property fmtid="{D5CDD505-2E9C-101B-9397-08002B2CF9AE}" pid="26" name="SRAMDocumentType">
    <vt:lpwstr/>
  </property>
  <property fmtid="{D5CDD505-2E9C-101B-9397-08002B2CF9AE}" pid="27" name="SRAMDocumentType_0">
    <vt:lpwstr/>
  </property>
  <property fmtid="{D5CDD505-2E9C-101B-9397-08002B2CF9AE}" pid="28" name="SCMYear">
    <vt:lpwstr/>
  </property>
  <property fmtid="{D5CDD505-2E9C-101B-9397-08002B2CF9AE}" pid="29" name="SRAMProjectPhase_0">
    <vt:lpwstr/>
  </property>
</Properties>
</file>